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acueducto-my.sharepoint.com/personal/ahoyos_acueducto_com_co/Documents/Escritorio/ahoyos/Documents/Respaldo 2017/Datos/Concejo/2025/Proposición 613/"/>
    </mc:Choice>
  </mc:AlternateContent>
  <xr:revisionPtr revIDLastSave="713" documentId="8_{DE1EB288-BD91-4C99-9274-E6DCDB57E315}" xr6:coauthVersionLast="47" xr6:coauthVersionMax="47" xr10:uidLastSave="{C87340B2-B782-44CD-A5D4-F5EE3B208A4F}"/>
  <bookViews>
    <workbookView xWindow="-120" yWindow="-120" windowWidth="29040" windowHeight="15840" activeTab="3" xr2:uid="{751693F1-D0E2-4A61-BA2A-370C37D2126E}"/>
  </bookViews>
  <sheets>
    <sheet name="Macroproyecto 54 BP 2008-2012" sheetId="1" r:id="rId1"/>
    <sheet name="Macroproyecto 54 BH 2012-2016" sheetId="2" r:id="rId2"/>
    <sheet name="Macroproyecto 54 BMPT 2016-2020" sheetId="3" r:id="rId3"/>
    <sheet name="Macroproy 54 UNCSAB 2020-2024"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3" l="1"/>
  <c r="Z5" i="3"/>
  <c r="L6" i="3"/>
  <c r="Z6" i="3"/>
  <c r="L8" i="3"/>
  <c r="Z8" i="3"/>
</calcChain>
</file>

<file path=xl/sharedStrings.xml><?xml version="1.0" encoding="utf-8"?>
<sst xmlns="http://schemas.openxmlformats.org/spreadsheetml/2006/main" count="246" uniqueCount="146">
  <si>
    <t>Km</t>
  </si>
  <si>
    <t>Suma</t>
  </si>
  <si>
    <t>%</t>
  </si>
  <si>
    <t>Constante</t>
  </si>
  <si>
    <t>Un.</t>
  </si>
  <si>
    <t>0054</t>
  </si>
  <si>
    <t>Acciones para el Saneamiento del Río Bogotá</t>
  </si>
  <si>
    <t>META DE IMPACTO EAAB - 
Meta Corporativa</t>
  </si>
  <si>
    <t>METAS DE PLAN DE DESARROLLO - METAS DE CIUDAD EN SEGPLAN
(Valores Acumulados)</t>
  </si>
  <si>
    <t>INDICADOR DE LA META - SEGPLAN</t>
  </si>
  <si>
    <t>Completar el 100% de las obras lineales principales para el saneamiento del río bogotá</t>
  </si>
  <si>
    <t>Construcción en las obras principales para el saneamiento del Río Bogotá (interceptores paralelos al río)</t>
  </si>
  <si>
    <t>Incremental</t>
  </si>
  <si>
    <t xml:space="preserve">El concepto "obras principales" hace referencia a las obras troncales o secundarias de recolección de aguas servidas que permiten eliminar los vertimientos directos al río Bogotá y corresponden a obras paralelas al río (interceptores). Para el Plan "Bogotá Positiva" hace referencia al Interceptor Tunjuelo-Canoas. Ya está presupuestada la construcción del Interceptor Tunjuelo Canoas que sería la obra lineal faltante para cumplir la meta propuesta.  Las demás obras lineales ya están en curso.  La estación elevadora estaría por fuera del alcance planteado en la meta.
</t>
  </si>
  <si>
    <t>Ejecutar 100 % De Actividades Complementarias A Las Obras De Saneamiento Del Río Bogotá</t>
  </si>
  <si>
    <t xml:space="preserve"> METAS DE PROYECTOS DEL PLAN DE ACCIÓN</t>
  </si>
  <si>
    <t>Programado 2008</t>
  </si>
  <si>
    <t>Programado 2009</t>
  </si>
  <si>
    <t>Programado 2010</t>
  </si>
  <si>
    <t>Programado 2011</t>
  </si>
  <si>
    <t>Programado 2012</t>
  </si>
  <si>
    <t>Total</t>
  </si>
  <si>
    <t>Completar el 100% de las obras lineales principales para el saneamiento del río Bogotá</t>
  </si>
  <si>
    <t>Formulación Plan de Desarrollo Bogotá Positiva</t>
  </si>
  <si>
    <t>Construir 11,32 Kilómetros De Interceptor Para El Saneamiento Del Río Bogotá</t>
  </si>
  <si>
    <t>Año</t>
  </si>
  <si>
    <t>Programación</t>
  </si>
  <si>
    <t>Ejecución Vigencia</t>
  </si>
  <si>
    <t>Avance Acumulado</t>
  </si>
  <si>
    <t>Programación Inicial del PD</t>
  </si>
  <si>
    <t>Fuente: Reporte segplan mayo 31 2012</t>
  </si>
  <si>
    <t>Unidad de medida</t>
  </si>
  <si>
    <t>Definición de la meta</t>
  </si>
  <si>
    <t>Nombre del macroproyecto</t>
  </si>
  <si>
    <t>Proyecto</t>
  </si>
  <si>
    <t>Tipo de meta</t>
  </si>
  <si>
    <t>METAS DE INVERSIÓN - METAS DE PROYECTOS DEL PLAN DE ACCIÓN</t>
  </si>
  <si>
    <t>METAS DE PLAN DE DESARROLLO - METAS DE GESTION EN SEGPLAN
(Valores Acumulados)</t>
  </si>
  <si>
    <t>Valor 2016</t>
  </si>
  <si>
    <t>Acumu-
lado a 2012</t>
  </si>
  <si>
    <t>Acumu-
lado a 2013</t>
  </si>
  <si>
    <t>Acumu-
lado a 2014</t>
  </si>
  <si>
    <t>Acumu-
lado a 2015</t>
  </si>
  <si>
    <t>Acumu-
lado a 2016</t>
  </si>
  <si>
    <t>Acciones para el saneamiento del Río Bogotá</t>
  </si>
  <si>
    <t>0054-3</t>
  </si>
  <si>
    <t>Anualización creciente</t>
  </si>
  <si>
    <t xml:space="preserve">Definición e implementación de un nuevo modelo, más efectivo para la descontaminación de aguas tratadas vertidas al río Bogotá. </t>
  </si>
  <si>
    <t>Un modelo integral para la descontaminación del Río Bogotá definido y en desarrollo, con participación institucional, técnica y financiera del Distrito Capital, la Región y la Nación</t>
  </si>
  <si>
    <t>Anualización Creciente</t>
  </si>
  <si>
    <t>0054-5</t>
  </si>
  <si>
    <t>0054-4</t>
  </si>
  <si>
    <t>Definición y ejecución de una estrategia regional, técnica y financiera, para la recuperación hidráulica y ambiental del río Bogotá (DPTO, CAR, DC).</t>
  </si>
  <si>
    <t>Una estrategia regional, técnica y financiera, para la recuperación hidráulica y ambiental del río Bogotá, en ejecución</t>
  </si>
  <si>
    <t>Formulación Plan de Desarrollo Bogotá Humana</t>
  </si>
  <si>
    <t>ID meta</t>
  </si>
  <si>
    <t>Unidad</t>
  </si>
  <si>
    <t>Cód</t>
  </si>
  <si>
    <t>Meta</t>
  </si>
  <si>
    <t xml:space="preserve">Definir 1 modelo integral para la descontaminación del río Bogotá </t>
  </si>
  <si>
    <t>Ejecutar 100% de acciones asociadas al saneamiento del río Bogotá</t>
  </si>
  <si>
    <t xml:space="preserve">Definir 1 estrategia regional, técnica y financiera para la recuperación hidrúalica y ambiental del río Bogotá </t>
  </si>
  <si>
    <t>Valor Total</t>
  </si>
  <si>
    <t>Meta Final</t>
  </si>
  <si>
    <t>Ejecutado mayo 31 2016</t>
  </si>
  <si>
    <t>Fuente: Reporte segplan mayo 31 2016</t>
  </si>
  <si>
    <t>Avances: El equipo Técnico del Programa de Saneamiento del Río Bogotá de la EAB tiene a su cargo el desarrollo de los estudios, actividades y proyectos enmarcados dentro del Pacto de Cumplimiento de la Acción Popular 01-479, el Convenio 171 de 2007 entre el Distrito Capital y la CAR y los demás acuerdos interinstitucionales adquiridos con los organismos de control y las entidades Distritales, Departamentales y Nacionales, para el apropiado desarrollo del citado Programa.
En el marco del Plan de Desarrollo de la Ciudad de Bogotá (2012 -2016) se ejecutaron los siguientes convenios, encaminados a la descontaminación de río Bogotá:
-CONSTRUCCIÓN DE INFRAESTRUCTURA DE ALCANTARILLADO: Se proyectó la construcción de 12 interceptores en las cuencas Salitre, Fucha y Tunjuelo, de los cuales 11 ya están construidos. El Interceptor Tunjuelo Canoas se encuentra en ejecución en un 98%.
-CONVENIO INVESTIGACIÓN Y DESARROLLO 9-07-26100-0763-2010: Suscrito entre la EAB y la Pontificia Universidad Javeriana tenía por objeto estudiar de la tratabilidad del agua residual afluente a la futura planta de tratamiento de aguas residuales Canoas, en plantas piloto con el sistema de lodos activados. En el desarrollo de este Convenio se realizó el diseño y construcción de plantas piloto de tratamiento de aguas residuales para estudiar la tratabilidad de las aguas residuales. Se operaron de diciembre de 2012 a agosto de 2013.
-CONVENIO DE COOPERACIÓN EEB Y EAAB GESTIÓN AMBIENTAL EN EL EMBALSE EL MUÑA
-PLAN DE GESTIÓN DE LODOS, BIOSÓLIODOS Y ESCOMBROS DE LA CIUDAD DE BOGOTÁ: La EAB ha venido realizando la mesa de planificación para el plan de gestión de lodos de alcantarillado (sanitario y pluvial), Biosóliodos y escombros generados por la Ciudad de Bogotá, en la actualidad ya se cuenta con la primera versión de este plan.
La EAB y la CAR con el apoyo del Banco Mundial se encuentra elaborando los términos de referencia para realizar una consultoría internacional que formule  "PLAN DE GESTIÓN DE BIOSÓLIDOS DE LA CIUDAD DE BOGOTÁ", con el cual se busca evaluar cuáles de las alternativas de gestión, tratamiento, aprovechamiento y disposición de Biosolidos usados nivel mundial son aplicables (técnica, tecnológica, económica y social) a la ciudad de Bogotá. A si mismo, este estudio establecerá los planes, programas y actividades que debe adelantar la EAB para gestionar adecuadamente este material propendiendo siempre a la protección de la salud y el ambiente.</t>
  </si>
  <si>
    <t>Avances: Con el fin de articular acciones entre las entidades encargadas del Saneamiento del río Bogotá en su cuenca media, en el año 2007 se estructuró el CONVENIO 0171 como instrumento primordial y herramienta de estrategia regional, técnica y financiera. Está meta comprende la ejecución de dos acciones a saber: La recuperación hidráulica y la recuperación Ambiental del río Bogotá.
El objeto del Convenio 171 es el de Aunar esfuerzos para contribuir al logro del saneamiento ambiental del río Bogotá en el marco del megaproyecto río Bogotá.
Obligaciones EAAB:
1. Obras para el manejo de caudales cuenca Salitre: Ejecutado 100%
2. Obras de Interceptores: Ejecutado 100%
3. Estación Elevadora Canoas: La EAB se encuentra preparando los términos de referencia para el diseño de detalle de la Estación Elevadora.
4. Construcciòn y operaciòn PTAR CANOAS: El diseño de detalle se encuentra ejecutado en un 100%
5. Otros proyectos: La EAB y la CAR con el apoyo del Banco Mundial se encuentra elaborando los términos de referencia para realizar una consultoría internacional que formule "PLAN DE GESTIÓN DE BIOSÓLIDOS DE LA CIUDAD DE BOGOTÁ", con el cual se busca evaluar cuáles de las alternativas de gestión, tratamiento, aprovechamiento y disposición de Biosolidos usados nivel mundial son aplicables (técnica, tecnológica, económica y social) a la ciudad de Bogotá. A si mismo, este estudio establecerá los planes, programas y actividades que debe adelantar la EAB para gestionar adecuadamente este material propendiendo siempre a la protección de la salud y el ambiente.
Obligaciones CAR:
1. Tratamiento de las aguas residuales de las cuencas de los rios Salitre, Torca y Jaboque en el sitio denominado PTAR Salitre y su conduccion final hasta el distrito de riego La Ramada: En la actualidad la CAR se encuentra en la fase licitatorio de este proyecto, al respecto la empresa de acueducto brindó soporte técnico en el desarrollo de las fases de diseño básico de la PTAR y según lo estipulado en el convenio brindara soporte en las fases de diseño y construcción de la Fase II de esta planta.</t>
  </si>
  <si>
    <t>Meta PDD: Un modelo integral para la descontaminación del Río Bogotá definido y en desarrollo, con participación institucional, técnica y financiera del Distrito Capital, la Región y la Nación</t>
  </si>
  <si>
    <t>Meta PDD: Una estrategia regional, técnica y financiera, para la recuperación hidráulica y ambiental del río Bogotá, en ejecución</t>
  </si>
  <si>
    <t>Meta PDD: Avance en la realización de obras básicas para saneamiento de los principales ríos de la ciudad (Salitre, Fucha, Tunjuelo)</t>
  </si>
  <si>
    <t>Avance: Se logró la culminación de las obras de los principales interceptores de los tres ríos Salitre, Fucha y Tunjuelo, algunos de los cuales ya se encuentran en operación, como el interceptor Engativá-Cortijo que inició en noviembre de 2009.
Culminaron las obras del Interceptor Río Bogotá-Fucha-Tunjuelo IRB, Interceptor Izquierdo del Fucha, los Interceptores del Tunjuelo y el Tanque de retención en el embalse No. 3 del Río Tunjuelo.
Con las estructuras mencionadas se hará un manejo completo de los caudales que ingresan al Interceptor Tunjuelo Canoas, interceptor que está previsto para conducir las aguas residuales hacia la futura planta de tratamiento de Canoas.
Las obras que ejecuta la Empresa de los interceptores a los largo de los ríos Salitre, Fucha y Tunjuelo, contribuyen a su descontaminación y saneamiento de los mismos y así mismo están contribuyendo al saneamiento del Río Bogotá.</t>
  </si>
  <si>
    <t>Código</t>
  </si>
  <si>
    <t xml:space="preserve">Nombre  </t>
  </si>
  <si>
    <t>Valor 2017</t>
  </si>
  <si>
    <t>Valor 2018</t>
  </si>
  <si>
    <t>Valor 2019</t>
  </si>
  <si>
    <t>Valor 2020</t>
  </si>
  <si>
    <t>Meta Resultado</t>
  </si>
  <si>
    <t>Indicador Resultado</t>
  </si>
  <si>
    <t>Acumu-
lado a 2017</t>
  </si>
  <si>
    <t>Acumu-
lado a 2018</t>
  </si>
  <si>
    <t>Acumu-
lado a 2019</t>
  </si>
  <si>
    <t>Acumu-
lado a 2020</t>
  </si>
  <si>
    <t>0054-6</t>
  </si>
  <si>
    <t>Avanzar 70% en la construcción de la Estación Elevadora de Canoas</t>
  </si>
  <si>
    <t>Implementación del 100% de las acciones asociadas al saneamiento del río Bogotá</t>
  </si>
  <si>
    <t xml:space="preserve">Porcentaje de acciones implementadas asociadas al saneamiento del río Bogotá </t>
  </si>
  <si>
    <t>Avanzar 70% en la construcción de la Estación Elevadora Canoas</t>
  </si>
  <si>
    <t>Porcentaje de avance de la Estación Elevadora Canoas - EEC</t>
  </si>
  <si>
    <t>0054-7</t>
  </si>
  <si>
    <t>Avanzar 20% en la gestión del proyecto PTAR Canoas Fase I</t>
  </si>
  <si>
    <t>Porcentaje avance en la gestión de la PTAR</t>
  </si>
  <si>
    <t>0054-9</t>
  </si>
  <si>
    <t>Ejecutar 100%  de las acciones complementarias requeridas para el saneamiento del Río Bogotá</t>
  </si>
  <si>
    <t>0054-8</t>
  </si>
  <si>
    <t>Terminar 100% el sistema de interceptores Río Bogotá</t>
  </si>
  <si>
    <t>Alcanzar el 100% del sistema de interceptores Río Bogotá</t>
  </si>
  <si>
    <t>Porcentaje de avance de interceptores</t>
  </si>
  <si>
    <t>Metas de producto del plan de desarrollo - SEGPLAN</t>
  </si>
  <si>
    <t>Indicador de producto - SEGPLAN</t>
  </si>
  <si>
    <t>MACROPROYECTO DE INVERSIÓN</t>
  </si>
  <si>
    <t>Programado 2013</t>
  </si>
  <si>
    <t>Programado 2014</t>
  </si>
  <si>
    <t>Programado 2015</t>
  </si>
  <si>
    <t>Programado 2016</t>
  </si>
  <si>
    <t>Formulación del Plan de Desarrollo Bogotá Mejor Para Todos 2016-2020</t>
  </si>
  <si>
    <t>Cod</t>
  </si>
  <si>
    <t>Meta PDD: Avanzar 20% en la gestión del proyecto PTAR Canoas Fase I</t>
  </si>
  <si>
    <t>Fuente: Reporte SEGPLAN mayo 31 2020</t>
  </si>
  <si>
    <t>Retrasos y soluciones: La línea base de esta meta, establecida en el año 2016, fue de 20%. El avance en la meta se vio afectado de manera importante debido a que el proceso para la contratación de los diseños del tratamiento secundario para la PTAR Canoas, se declaró desierta en mayo de 2018, por lo que su contratación se dio a finales del año 2018.
Avances: La ejecución acumulada de a mayo de 2020 es de 16,65% de avance en la PTAR Canoas.
Año 2020
A continuacion se presenta el analisis del indicador el cual se compone de las actividades pre-contractuales y el avance de los productos que se encuentran establecidos para el contrato No. 1-02-25500-1380-2018 que tiene por objeto: "CONSULTORIA PARA ELABORAR LOS DISEÑOS DE INGENIERIA DE DETALLE AL 100% PARA EL TRATAMIENTO SECUNDARIO DE LA PTAR CANOAS Y SUS OBRAS COMPLEMENTARIAS."
1. ENERO: A continuacion se encuentra el avance de los productos que componen el indicador. Avance Total: 10,29%
Pre-contractual: 100% culminadas las actividades. // Contractual: Revisión, análisis de la información y trabajos de campo = 100% ; Diseño de detalle al 30% = 97%; Diseño de detalle al 60% = 40%; Diseño de detalle al 90% = 0%; Diseño de detalle al 100% = 0% ; Plan de manejo ambiental = 10%;
Documentos para contratación = 31%; Estudios de Impacto Ambiental (Nuevo Producto) = 28%.
2. FEBRERO: A continuacion se encuentra el avance de los productos que componen el indicador. Avance Total: 11,32%
Pre-contractual: 100% culminadas las actividades. // Contractual: Revisión, análisis de la información y trabajos de campo = 100% ; Diseño de detalle al 30% = 97%; Diseño de detalle al 60% = 67%; Diseño de detalle al 90% = 0%; Diseño de detalle al 100% = 0% ; Plan de manejo ambiental = 13%;
Documentos para contratación = 32%; Estudios de Impacto Ambiental (Nuevo Producto) = 29%.
3. MARZO: A continuacion se encuentra el avance de los productos que componen el indicador. Avance Total: 13,35%
Pre-contractual: 100% culminadas las actividades. // Contractual: Revisión, análisis de la información y trabajos de campo = 100% ; Diseño de detalle al 30% = 97%; Diseño de detalle al 60% = 72%; Diseño de detalle al 90% = 49%; Diseño de detalle al 100% = 0% ; Plan de manejo ambiental = 15%;
Documentos para contratación = 38%; Estudios de Impacto Ambiental (Nuevo Producto) = 36%.
4. ABRIL: El contrato continua en desarrollo se tiene un Avance acumulado Total de 13,43%. a continuacion se encuentra el avance por producto:
Etapa Pre-contractual: 100% ; Revisión, análisis de la información y trabajos de campo = 100% ; Diseño de detalle al 30% = 97%; Diseño de detalle al 60% = 74% ; Diseño de detalle al 90% = 49%; Diseño de detalle al 100% = 0% ; Plan de manejo ambiental = 15%; Documentos para contratación = 38%;
Estudios de Impacto Ambiental (Nuevo Producto) = 36%.
5. MAYO: El contrato continua en desarrollo se tiene un Avance acumulado Total de 14%. a continuacion se encuentra el avance por producto:
Etapa Pre-contractual: 100% ; Revisión, análisis de la información y trabajos de campo = 100% ; Diseño de detalle al 30% = 97%; Diseño de detalle al 60% = 85% ; Diseño de detalle al 90% = 49%; Diseño de detalle al 100% = 6% ; Plan de manejo ambiental = 15%; Documentos para contratación = 45%;
Estudios de Impacto Ambiental (Nuevo Producto) = 36%.</t>
  </si>
  <si>
    <t>Meta PDD: Avanzar 70% en la construcción de la Estación Elevadora Canoas</t>
  </si>
  <si>
    <t>Retrasos y soluciones: La línea base de esta meta, establecida en el año 2016, fue de 70%. El avance en la meta se vio afectado de manera importante debido a que la interventoría del proyecto pasó como proceso en curso para el año 2019, a pesar de que el contrato que contempla los diseños, obra y puesta en marcha de la Estación Elevadora Canoas fue contratado a finales del año 2018, por lo que su inicio se dio en marzo de 2019.
Avances: La ejecución acumulada a mayo de 2020 es del 22.30% que corresponde a la gestión de recursos de otras entidades y cierre financiero del proyecto, así como la contratación de los diseños, obra y puesta en marcha e interventoría de la Estación Elevadora Canoas
Año 2020
A continuacion se relacionan los avances de los productos de forma mensual del Contrato No. 1-01-25500-1268-2018 el cual tiene por Objeto: REVISIÓN, CONFRONTACIÓN, COMPLEMENTACIÓN Y APROPIACIÓN DE ESTUDIOS Y DISEÑOS, ASÍ COMO LA CONSTRUCCIÓN DE LA ESTACIÓN ELEVADORA DE AGUAS RESIDUALES DE CANOAS Y SUS OBRAS COMPLEMENTARIAS, INCLUYENDO SU PUESTA EN MARCHA Y OPERACIÓN ASISTIDA.
1. ENERO: Para este periodo el avance de los productos es el que e muestra a continuacion, de la misma forma se realizan esfuerzo para que el contrato continue su desarrollo normal y se pongan al dia los atrasos. Avance Total de los Productos. 18,36%
&gt; Modelos CFD y Fisico = 35%; Trabajos de Campo = 100% ; Diseño al 50% = 75% ; Diseño al 80% = 68% ; Diseño al 100% = 30% ; Adecuaciones preliminares = 48%.
2. FEBRERO: Para este periodo se presentan a continuacion los productos que tuvieron avances los otros no presentaron avance para el periodo. Avance Total de los Productos. 19,45%
&gt; Diseño al 80% = 70% ; Diseño al 100% = 55% ; Adecuaciones preliminares = 62%.
3. MARZO: En marzo todos los productos presentaron avances tal como se muestra a continuacion. Avance Total de los Productos. 20,85%.
&gt; Modelos CFD y Fisico = 45%; Trabajos de Campo = 100% ; Diseño al 50% = 80% ; Diseño al 80% = 75% ; Diseño al 100% = 85% ; Adecuaciones preliminares = 74%.
4. ABRIL: Para el mes de Abril se continuo con el avance normal del proyecto y se tuvieron los avances para cada producto que se describen a continuacion, lo cual nos llevo a incrementar el avance Total de los Productos a 21,41%.
&gt; Modelos CFD y Fisico = 50%; Trabajos de Campo = 100% ; Diseño al 50% = 89% ; Diseño al 80% = 75% no se tuvo avance en abril ; Diseño al 100% = 95% ; Adecuaciones preliminares = 78%. (los detalles de avance se encuentra en el informe de gestion adjunto como soporte)
5. MAYO: Para el mes de Mayo el proyeto continua en desarrollo se tiene un avance acumulado de los Productos de 21,81%. se tienen los siguientes avances por producto.
&gt; Modelos CFD y Fisico = 50%; Trabajos de Campo = 100% ; Diseño al 50% = 85% ; Diseño al 80% = 85% ; Diseño al 100% = 95% ; Adecuaciones preliminares = 80%.</t>
  </si>
  <si>
    <t>Meta PDD: Alcanzar el 100% del sistema de interceptores Río Bogotá</t>
  </si>
  <si>
    <t>Retrasos y soluciones: La línea base de esta meta, establecida en el año 2016, fue de 100%. El avance en la meta se vio afectado de manera importante debido a que en el año 2017 se publicó la obra e interventoría para el Interceptor Zona Franca, se adjudicó la obra pero para la interventoría no se presentaron oferentes. No obstante se publicó nuevamente el proceso licitatorio y se adjudicó en julio del año 2018.
Avances: La ejecución acumulada a mayo de 2020 es de 96.45%.
El contrato de "Construcción de las Obras para la Conexión del Interceptor Tunjuelo Canoas con el Túnel de Emergencia, Extracción de Máquinas Tuneladoras y Obras Complementarias", terminó satisfactoriamente en junio de 2018 y fue liquidado en octubre de 2019. Mediante este contrato se realizó la extracción y entrega de las máquinas tuneladoras y la conexión con el túnel de emergencia.
AÑO 2020
Este indicador se compone de la ejecucion de 2 proyectos: 1. Contrato No. 1-01-25500-1226-2017 objeto: "CONSTRUCCIÓN DEL INTERCEPTOR DE ALCANTARILLADO SANITARIO ZONA FRANCA." 2. Contrato No. 1-02-25500-0951-2018 Objeto: "DISEÑOS TUNEL DE EMERGENCIA
INTERCEPTOR TUNJUELO C DISENOS DESCARGA POR GRAVEDAD CANAL CUNDINAMARCA D".
1. ENERO, 2. FEBRERO, 3. MARZO: EL Contrato No. 1-02-25500-0951-2018, ya se culmino, y el avance del del contrato No. 1-01-25500-1226-2017 "CONSTRUCCIÓN DEL INTERCEPTOR DE ALCANTARILLADO SANITARIO ZONA FRANCA."tiene un cumplimiento del 65,10%. El avance para de este trimestre corresponde a la instalación de tubería por el método de pipe jacking, y la construcción de algunas cámaras de conexión de los interceptores que conectan al interceptor Zona Franca.
4. ABRIL: No se tuvo avance en abril por suspension del contrato 1-01-25500-1226-2017 por lo cual el avance se mantiene en 0,93%. Para el mes de Abril el contrato se encontraba suspendido desde el 27 de marzo hasta el 24 de abril por lo cual no se tuvo avance financiero.
5. MAYO: El avance se mantiene en 0,93%. Para el mes de mayo el contrato del Interceptor Zona Franca continua suspendido desde el 27 de marzo hasta el 24 de abril y prorroga hasta el 11 de mayo 2020, por lo cual no se tuvo avance financiero.</t>
  </si>
  <si>
    <t>MACRO</t>
  </si>
  <si>
    <t>meta inversión 2020</t>
  </si>
  <si>
    <t>meta inversión 2021</t>
  </si>
  <si>
    <t>meta inversión 2022</t>
  </si>
  <si>
    <t>meta inversión 2023</t>
  </si>
  <si>
    <t>meta inversión 2024</t>
  </si>
  <si>
    <t>Código meta sectorial</t>
  </si>
  <si>
    <t>Meta Sectorial</t>
  </si>
  <si>
    <t>Indicador</t>
  </si>
  <si>
    <t>Desarrollo de acciones para el saneamiento del Río Bogotá en el área de cobertura de la EAAB</t>
  </si>
  <si>
    <t>54-11</t>
  </si>
  <si>
    <t>Adelantar 100% en el proceso de la construcción, mantenimiento y operación de la planta de tratamiento de aguas residuales de Canoas para el tratamiento de hasta 16 m3/s</t>
  </si>
  <si>
    <t>Adelantar en el marco de la ley 142 de 1994, la construccion , operaciòn y mantenimiento  de la planta de tratamiento de aguas residuales de Canoas para el tratamiento de un caudal medio de 16mts/3.</t>
  </si>
  <si>
    <t>Porcentaje (%) de avance en el proceso de la construcción, mantenimiento y operación de la planta de tratamiento de aguas residuales de Canoas para el tratamiento de hasta 16m3/s</t>
  </si>
  <si>
    <t>54-10</t>
  </si>
  <si>
    <t>Construir 100% de la estación elevadora Canoas</t>
  </si>
  <si>
    <t xml:space="preserve">Construcción de la Estación Elevadora Canoas </t>
  </si>
  <si>
    <t>Porcentaje (%) de avance en la construcción de la estación elevadora Canoas</t>
  </si>
  <si>
    <t>Construir la descarga por gravedad del canal Cundinamarca y la estructura de descarga del túnel de emergencia del interceptor Tunjuelo-Canoas</t>
  </si>
  <si>
    <t>Porcentaje (%) de avance en la construcción de la descarga por gravedad del canal Cundinamarca y la estructura de descarga del túnel de emergencia del interceptor Tunjuelo-Canoas</t>
  </si>
  <si>
    <t>Nombre</t>
  </si>
  <si>
    <t>Meta PDD: Adelantar en el marco de la ley 142 de 1994, la construccion , operaciòn y mantenimiento  de la planta de tratamiento de aguas residuales de Canoas para el tratamiento de un caudal medio de 16mts/3.</t>
  </si>
  <si>
    <t>Fuente: Reporte SEGPLAN mayo 31 2024</t>
  </si>
  <si>
    <t>Retrasos: La adjudicación del proceso depende del resultado del trámite que ha venido realizando la EAAB-ESP ante el DNP y el MHCP para garantizar el préstamo ante la Banca Multilateral. Adicionalmente,a la fecha la Empresa continua con las gestiones ante la Honorable Magistrada Nelly Villamizar, con el fin de lograr la autorización para dar inicio de proceso de selección del proyecto.
Avances: Avance se suscribió la modificación 3 del contrato de estructuración el cual corresponde a una prorroga de 12 meses y la adición de los siguientes suproductos: Actualización del modelo financiero y del presupuesto de la concesión, Actualización de la minuta del contrato de concesión y la versión ajustada de los apéndices técnicos, Identificación de la alternativa más adecuada de financiación pública a cargo de la EAAB, Actualización de la minuta del contrato y apéndices técnicos, Informe del resultado de la asesoría.
Se dio cierre a la presentación de manifestaciones de interés del proceso de precalificación ICSM-0187-2023, 4 firmas se presentaron y se encuentra en desarrollo el proceso de evaluación de las manifestaciones de interés.
La EAAB-ESP radicó una nueva solicitud para el estudio de viabilidad de las contragarantías, para acceder a crédito multilateral con garantía de la Nación se respondieron las observaciones de la Ministerio y se encuentra en espera de respuesta.
El resultado del indicador es la sumatoria de los avances de las actividades por el peso, 1. Contratación del estructurador contrato 2-02-25500-1366-2020 2.Obtención Modificación Licencia Ambiental y se esta trabajando en el hito 3. Apertura proceso de Selección. Resultado del indicador acumulado vigencia 2024: 55,35% se mantiene el mismo avance teniendo en cuenta que no se ha logrado culminar el hito denominado apertura del proceso de selección.</t>
  </si>
  <si>
    <t xml:space="preserve">Meta PDD: Construcción de la Estación Elevadora Canoas </t>
  </si>
  <si>
    <t>Meta PDD: Construir la descarga por gravedad del canal Cundinamarca y la estructura de descarga del túnel de emergencia del interceptor Tunjuelo-Canoas</t>
  </si>
  <si>
    <t>Avances: Avance en la construcción de la descarga por gravedad del canal Cundinamarca y la estructura de descarga del túnel de emergencia del interceptor Tunjuelo-Canoas.
En la vigencia 2020 se firmó el contrato 1-01-25500-0248-2020 para la construcción de la estructura de descarga del túnel de emergencia del interceptor Tunjuelo - Canoas, con un avance fisico del 100%. Para la Estructura de Descarga del Túnel de Emergencia ITC, las obras terminaron el 14 MAY 2021, en consecuencia, la estructura se encuentra lista para su operación.
Se firmó el contrato 1-01-25500-0027-2020 para la construcción de la estructura de descarga del canal Cundinamarca, se avanzó en la solicitud del permiso por ocupación de cauce para iniciar las obras correspondientes. Los contratos de obra e interventoría se iniciaron el 19 de abril de 2021, con la ejecución de las obras en el pozo C en el que la CAR indicó que no se necesita permiso de ocupación de cauce. Para el pozo A el 3 de agosto se obtuvo el pemiso de ocupación de cauce expedido por la Secretaria Distrital de Ambiente.
Avance físico contrato 1-01-25500-0027-2020 Construcción de 2 estructuras de descarga vertederos a gravedad canal Cundinamarca que conectan al ITC en los pozos A y C localizados en la Laguna de la Magdalena y la estación de bombeo Gibraltar respectivamente, el avance físico del contrato es del 100%. Se concluyen las obras.
El resultado del indicador es la sumatoria de los avances de los contratos por el peso. El soporte es el estado de avance de los contratos aprobados y firmados por el supervisor.
Resultado del indicador acumulado diciembre 2021: 100%.</t>
  </si>
  <si>
    <t>Meta Plan de Desarrollo - SEGPLAN</t>
  </si>
  <si>
    <t>Indicador de la meta - SEGPLAN</t>
  </si>
  <si>
    <t>Aclaración del indicador</t>
  </si>
  <si>
    <t>Retrasos: Durante la ejecución del proyecto se presentaron atrasos en el componente de construcción.
Se realizó la modificación No. 03 del contrato de obra el 02 de noviembre de 2023, donde se tiene nueva fecha de terminación para el 30 de noviembre de 2025, de la cual culminará la etapa de construcción y cumplimiento del contrato.
Avances: Actividades CONTRATO 1-01-25500-1268-2018.
Se tienen los siguientes avances por producto:
Diseños
Modelos CFD y Físico = 100%; Trabajos de Campo = 100% ; Diseño al 50% = 100% ; Diseño al 80% = 100% ; Diseño al 100% = 100%
Construcción:
Adecuaciones sitio del proyecto - Avance 100%
Pozo de Bombeo - Avance 94,86%
Pozo de Cribado - Avance 88,97%
Estructuras Conexas - Avance 89,10%
El resultado del indicador es la sumatoria de los avances de las actividades por el peso. 1. Adecuaciones sitio del proyecto, 2. Adecuación sitio del proyecto (vías de acceso, paisajismo etc.), 3. Pozo de Bombeo, 4. Pozo de cribado, 5. Estructuras Conexas. Avance acumulado del compromiso gerencial en la vigencia 2024 es de 83,99%.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</si>
</sst>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0.0%"/>
    <numFmt numFmtId="167" formatCode="_([$$-240A]\ * #,##0_);_([$$-240A]\ * \(#,##0\);_([$$-240A]\ * &quot;-&quot;??_);_(@_)"/>
    <numFmt numFmtId="168" formatCode="0.0"/>
    <numFmt numFmtId="169" formatCode="_(&quot;$&quot;\ * #,##0_);_(&quot;$&quot;\ * \(#,##0\);_(&quot;$&quot;\ * &quot;-&quot;??_);_(@_)"/>
  </numFmts>
  <fonts count="13" x14ac:knownFonts="1">
    <font>
      <sz val="11"/>
      <color theme="1"/>
      <name val="Aptos Narrow"/>
      <family val="2"/>
      <scheme val="minor"/>
    </font>
    <font>
      <sz val="11"/>
      <color theme="1"/>
      <name val="Aptos Narrow"/>
      <family val="2"/>
      <scheme val="minor"/>
    </font>
    <font>
      <sz val="10"/>
      <name val="Arial"/>
      <family val="2"/>
    </font>
    <font>
      <sz val="12"/>
      <name val="Arial"/>
      <family val="2"/>
    </font>
    <font>
      <sz val="11"/>
      <color theme="1"/>
      <name val="Arial"/>
      <family val="2"/>
    </font>
    <font>
      <sz val="20"/>
      <color theme="1"/>
      <name val="Arial"/>
      <family val="2"/>
    </font>
    <font>
      <sz val="16"/>
      <color theme="1"/>
      <name val="Arial"/>
      <family val="2"/>
    </font>
    <font>
      <b/>
      <sz val="11"/>
      <color theme="1"/>
      <name val="Arial"/>
      <family val="2"/>
    </font>
    <font>
      <sz val="11"/>
      <name val="Arial"/>
      <family val="2"/>
    </font>
    <font>
      <b/>
      <sz val="11"/>
      <name val="Arial"/>
      <family val="2"/>
    </font>
    <font>
      <sz val="11"/>
      <color indexed="8"/>
      <name val="Arial"/>
      <family val="2"/>
    </font>
    <font>
      <sz val="8"/>
      <name val="Aptos Narrow"/>
      <family val="2"/>
      <scheme val="minor"/>
    </font>
    <font>
      <sz val="11"/>
      <color rgb="FF000000"/>
      <name val="Arial"/>
      <family val="2"/>
    </font>
  </fonts>
  <fills count="4">
    <fill>
      <patternFill patternType="none"/>
    </fill>
    <fill>
      <patternFill patternType="gray125"/>
    </fill>
    <fill>
      <patternFill patternType="solid">
        <fgColor theme="0"/>
        <bgColor indexed="64"/>
      </patternFill>
    </fill>
    <fill>
      <patternFill patternType="solid">
        <fgColor theme="6"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applyFont="0" applyFill="0" applyBorder="0" applyAlignment="0" applyProtection="0"/>
    <xf numFmtId="167" fontId="1" fillId="0" borderId="0" applyFont="0" applyFill="0" applyBorder="0" applyAlignment="0" applyProtection="0"/>
    <xf numFmtId="0" fontId="3" fillId="0" borderId="0"/>
  </cellStyleXfs>
  <cellXfs count="89">
    <xf numFmtId="0" fontId="0" fillId="0" borderId="0" xfId="0"/>
    <xf numFmtId="0" fontId="4" fillId="0" borderId="0" xfId="0" applyFont="1"/>
    <xf numFmtId="0" fontId="4" fillId="0" borderId="0" xfId="0" applyFont="1" applyAlignment="1">
      <alignment vertical="center"/>
    </xf>
    <xf numFmtId="0" fontId="4" fillId="2" borderId="0" xfId="0" applyFont="1" applyFill="1"/>
    <xf numFmtId="0" fontId="8" fillId="0" borderId="0" xfId="0" applyFont="1" applyFill="1"/>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8" fontId="8" fillId="2" borderId="1" xfId="7" applyNumberFormat="1" applyFont="1" applyFill="1" applyBorder="1" applyAlignment="1">
      <alignment horizontal="left" vertical="center" wrapText="1"/>
    </xf>
    <xf numFmtId="168" fontId="9" fillId="0" borderId="1" xfId="7" applyNumberFormat="1" applyFont="1" applyFill="1" applyBorder="1" applyAlignment="1">
      <alignment horizontal="center" vertical="center" wrapText="1"/>
    </xf>
    <xf numFmtId="168" fontId="8" fillId="0" borderId="1" xfId="7" applyNumberFormat="1" applyFont="1" applyFill="1" applyBorder="1" applyAlignment="1">
      <alignment horizontal="center" vertical="center" wrapText="1"/>
    </xf>
    <xf numFmtId="164" fontId="8" fillId="0" borderId="1" xfId="3"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2"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2" fontId="8" fillId="0" borderId="1" xfId="0" applyNumberFormat="1" applyFont="1" applyFill="1" applyBorder="1" applyAlignment="1">
      <alignment horizontal="center" vertical="center"/>
    </xf>
    <xf numFmtId="168"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49" fontId="10" fillId="0" borderId="1" xfId="4" applyNumberFormat="1" applyFont="1" applyFill="1" applyBorder="1" applyAlignment="1">
      <alignment horizontal="center" vertical="center" wrapText="1"/>
    </xf>
    <xf numFmtId="3" fontId="8" fillId="0" borderId="1" xfId="5" applyNumberFormat="1"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 fontId="8" fillId="2" borderId="1" xfId="7" applyNumberFormat="1" applyFont="1" applyFill="1" applyBorder="1" applyAlignment="1">
      <alignment horizontal="center" vertical="center" wrapText="1"/>
    </xf>
    <xf numFmtId="2" fontId="8" fillId="0" borderId="1" xfId="7" applyNumberFormat="1" applyFont="1" applyFill="1" applyBorder="1" applyAlignment="1">
      <alignment horizontal="center" vertical="center" wrapText="1"/>
    </xf>
    <xf numFmtId="0" fontId="4" fillId="0" borderId="1" xfId="0" applyFont="1" applyBorder="1"/>
    <xf numFmtId="0" fontId="4" fillId="0" borderId="1" xfId="0" applyFont="1" applyBorder="1" applyAlignment="1">
      <alignment wrapText="1"/>
    </xf>
    <xf numFmtId="0" fontId="8" fillId="0" borderId="1" xfId="0" applyFont="1" applyFill="1" applyBorder="1" applyAlignment="1">
      <alignment wrapText="1"/>
    </xf>
    <xf numFmtId="10" fontId="8" fillId="0" borderId="1" xfId="0" applyNumberFormat="1" applyFont="1" applyFill="1" applyBorder="1" applyAlignment="1">
      <alignment wrapText="1"/>
    </xf>
    <xf numFmtId="9" fontId="8" fillId="0" borderId="1" xfId="0" applyNumberFormat="1" applyFont="1" applyFill="1" applyBorder="1" applyAlignment="1">
      <alignment wrapText="1"/>
    </xf>
    <xf numFmtId="0" fontId="4" fillId="0" borderId="1" xfId="0" applyFont="1" applyBorder="1" applyAlignment="1">
      <alignment vertical="center" wrapText="1"/>
    </xf>
    <xf numFmtId="0" fontId="8" fillId="0" borderId="1" xfId="0" applyFont="1" applyFill="1" applyBorder="1" applyAlignment="1">
      <alignment vertical="center" wrapText="1"/>
    </xf>
    <xf numFmtId="169" fontId="6" fillId="0" borderId="0" xfId="0" applyNumberFormat="1" applyFont="1"/>
    <xf numFmtId="0" fontId="8" fillId="0" borderId="1" xfId="0" quotePrefix="1" applyFont="1" applyBorder="1" applyAlignment="1">
      <alignment horizontal="center" vertical="center" wrapText="1"/>
    </xf>
    <xf numFmtId="0" fontId="8" fillId="0" borderId="1" xfId="0" quotePrefix="1" applyFont="1" applyFill="1" applyBorder="1" applyAlignment="1">
      <alignment horizontal="center" vertical="center" wrapText="1"/>
    </xf>
    <xf numFmtId="43" fontId="4" fillId="0" borderId="1" xfId="1" applyFont="1" applyFill="1" applyBorder="1" applyAlignment="1">
      <alignment vertical="center" wrapText="1"/>
    </xf>
    <xf numFmtId="43" fontId="4" fillId="0" borderId="1" xfId="1" applyFont="1" applyFill="1" applyBorder="1" applyAlignment="1">
      <alignment vertical="center"/>
    </xf>
    <xf numFmtId="0" fontId="8" fillId="0" borderId="1" xfId="0" quotePrefix="1" applyFont="1" applyBorder="1" applyAlignment="1">
      <alignment horizontal="center" vertical="center" wrapText="1"/>
    </xf>
    <xf numFmtId="0" fontId="4" fillId="0" borderId="1" xfId="2" applyNumberFormat="1" applyFont="1" applyFill="1" applyBorder="1" applyAlignment="1">
      <alignment horizontal="center" vertical="center"/>
    </xf>
    <xf numFmtId="0" fontId="4"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1" xfId="2" applyNumberFormat="1" applyFont="1" applyFill="1" applyBorder="1" applyAlignment="1">
      <alignment horizontal="center" vertical="center"/>
    </xf>
    <xf numFmtId="0" fontId="4" fillId="0" borderId="1" xfId="0" applyFont="1" applyFill="1" applyBorder="1" applyAlignment="1">
      <alignment horizontal="center" vertical="center"/>
    </xf>
    <xf numFmtId="0" fontId="5" fillId="3" borderId="1" xfId="0" applyFont="1" applyFill="1" applyBorder="1" applyAlignment="1">
      <alignment horizontal="center" vertical="center"/>
    </xf>
    <xf numFmtId="0" fontId="8" fillId="0" borderId="1" xfId="0" applyFont="1" applyBorder="1" applyAlignment="1">
      <alignment horizontal="left" vertical="center" wrapText="1"/>
    </xf>
    <xf numFmtId="43" fontId="4" fillId="0" borderId="1" xfId="1" applyFont="1" applyFill="1" applyBorder="1" applyAlignment="1">
      <alignment horizontal="center" vertical="center"/>
    </xf>
    <xf numFmtId="2" fontId="4" fillId="0" borderId="6" xfId="2" applyNumberFormat="1" applyFont="1" applyFill="1" applyBorder="1" applyAlignment="1">
      <alignment horizontal="center" vertical="center"/>
    </xf>
    <xf numFmtId="2" fontId="4" fillId="0" borderId="1" xfId="2" applyNumberFormat="1" applyFont="1" applyFill="1" applyBorder="1" applyAlignment="1">
      <alignment horizontal="center" vertical="center"/>
    </xf>
    <xf numFmtId="2" fontId="4" fillId="0" borderId="3" xfId="2" applyNumberFormat="1" applyFont="1" applyFill="1" applyBorder="1" applyAlignment="1">
      <alignment horizontal="center" vertical="center"/>
    </xf>
    <xf numFmtId="2" fontId="8" fillId="0" borderId="1" xfId="0" applyNumberFormat="1" applyFont="1" applyFill="1" applyBorder="1" applyAlignment="1">
      <alignment wrapText="1"/>
    </xf>
    <xf numFmtId="2" fontId="4" fillId="0" borderId="1" xfId="0" applyNumberFormat="1" applyFont="1" applyBorder="1" applyAlignment="1">
      <alignment wrapText="1"/>
    </xf>
    <xf numFmtId="0" fontId="4" fillId="0" borderId="1" xfId="0" applyFont="1" applyFill="1" applyBorder="1" applyAlignment="1">
      <alignment horizontal="left" vertical="center" wrapText="1"/>
    </xf>
    <xf numFmtId="0" fontId="4" fillId="0" borderId="0" xfId="0" applyFont="1" applyAlignment="1">
      <alignment wrapText="1"/>
    </xf>
    <xf numFmtId="0" fontId="7" fillId="0" borderId="0" xfId="0" applyFont="1"/>
    <xf numFmtId="0" fontId="4" fillId="0" borderId="0" xfId="0" applyFont="1" applyAlignment="1">
      <alignment horizontal="left" wrapText="1"/>
    </xf>
    <xf numFmtId="0" fontId="4" fillId="0" borderId="0" xfId="0" applyFont="1" applyAlignment="1">
      <alignment horizontal="left" vertical="top"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2" applyNumberFormat="1" applyFont="1" applyFill="1" applyBorder="1" applyAlignment="1">
      <alignment horizontal="center" vertical="center" wrapText="1"/>
    </xf>
    <xf numFmtId="0" fontId="4" fillId="0" borderId="2" xfId="2" applyNumberFormat="1" applyFont="1" applyFill="1" applyBorder="1" applyAlignment="1">
      <alignment horizontal="center" vertical="center" wrapText="1"/>
    </xf>
    <xf numFmtId="0" fontId="4" fillId="0" borderId="3" xfId="2" applyNumberFormat="1" applyFont="1" applyFill="1" applyBorder="1" applyAlignment="1">
      <alignment horizontal="center" vertical="center" wrapText="1"/>
    </xf>
    <xf numFmtId="0" fontId="8" fillId="0" borderId="1" xfId="0" applyFont="1" applyBorder="1" applyAlignment="1">
      <alignment horizontal="left" vertical="center" wrapText="1"/>
    </xf>
    <xf numFmtId="168"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2" fontId="4" fillId="0" borderId="1" xfId="2" applyNumberFormat="1" applyFont="1" applyFill="1" applyBorder="1" applyAlignment="1">
      <alignment vertical="center"/>
    </xf>
    <xf numFmtId="2" fontId="4" fillId="0" borderId="1" xfId="2" applyNumberFormat="1" applyFont="1" applyFill="1" applyBorder="1" applyAlignment="1">
      <alignment horizontal="center" vertical="center"/>
    </xf>
    <xf numFmtId="0" fontId="4" fillId="0" borderId="1" xfId="0" applyFont="1" applyBorder="1" applyAlignment="1">
      <alignment horizontal="left" vertical="center" wrapText="1"/>
    </xf>
    <xf numFmtId="2" fontId="4" fillId="0" borderId="1" xfId="0" applyNumberFormat="1" applyFont="1" applyBorder="1"/>
    <xf numFmtId="0" fontId="7" fillId="0" borderId="0" xfId="0" applyFont="1" applyAlignment="1"/>
    <xf numFmtId="0" fontId="9" fillId="0" borderId="1" xfId="0" applyFont="1" applyFill="1" applyBorder="1" applyAlignment="1">
      <alignment horizontal="center" vertical="center" wrapText="1" readingOrder="1"/>
    </xf>
    <xf numFmtId="0" fontId="9" fillId="0" borderId="1" xfId="0" applyFont="1" applyFill="1" applyBorder="1" applyAlignment="1">
      <alignment horizontal="center" vertical="center"/>
    </xf>
    <xf numFmtId="0" fontId="12" fillId="0" borderId="1" xfId="0" applyFont="1" applyBorder="1" applyAlignment="1">
      <alignment horizontal="center" vertical="center" wrapText="1" readingOrder="1"/>
    </xf>
    <xf numFmtId="0" fontId="12" fillId="0" borderId="7" xfId="0" applyFont="1" applyBorder="1" applyAlignment="1">
      <alignment horizontal="left" vertical="center" wrapText="1" readingOrder="1"/>
    </xf>
    <xf numFmtId="0" fontId="12" fillId="0" borderId="1" xfId="0" applyFont="1" applyBorder="1" applyAlignment="1">
      <alignment horizontal="left" vertical="center" wrapText="1" readingOrder="1"/>
    </xf>
    <xf numFmtId="0" fontId="1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xf>
    <xf numFmtId="0" fontId="12" fillId="0" borderId="0" xfId="0" applyFont="1" applyAlignment="1">
      <alignment horizontal="left" vertical="center" wrapText="1" readingOrder="1"/>
    </xf>
    <xf numFmtId="0" fontId="12" fillId="0" borderId="9" xfId="0" applyFont="1" applyBorder="1" applyAlignment="1">
      <alignment horizontal="left" vertical="center" wrapText="1" readingOrder="1"/>
    </xf>
  </cellXfs>
  <cellStyles count="8">
    <cellStyle name="Millares" xfId="1" builtinId="3"/>
    <cellStyle name="Millares 5" xfId="6" xr:uid="{7924E849-B95D-4C08-B51C-A2B84B814DAA}"/>
    <cellStyle name="Millares_02- Plan de Acción BSI 2004 2008 - Julio 31" xfId="5" xr:uid="{0144E296-FF44-4935-A689-E084759B90E5}"/>
    <cellStyle name="Moneda" xfId="2" builtinId="4"/>
    <cellStyle name="Normal" xfId="0" builtinId="0"/>
    <cellStyle name="Normal 2" xfId="4" xr:uid="{86107B8A-C0D7-4F48-BDA4-F5CA70FA0651}"/>
    <cellStyle name="Normal_Especialprincipalesindicadores93-2002actual" xfId="7" xr:uid="{1B30DB2E-7495-495B-BF89-68F77F05D3D6}"/>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6</xdr:col>
      <xdr:colOff>541268</xdr:colOff>
      <xdr:row>9</xdr:row>
      <xdr:rowOff>152400</xdr:rowOff>
    </xdr:from>
    <xdr:to>
      <xdr:col>11</xdr:col>
      <xdr:colOff>638670</xdr:colOff>
      <xdr:row>15</xdr:row>
      <xdr:rowOff>19172</xdr:rowOff>
    </xdr:to>
    <xdr:pic>
      <xdr:nvPicPr>
        <xdr:cNvPr id="6" name="Imagen 5">
          <a:extLst>
            <a:ext uri="{FF2B5EF4-FFF2-40B4-BE49-F238E27FC236}">
              <a16:creationId xmlns:a16="http://schemas.microsoft.com/office/drawing/2014/main" id="{EF09C982-8620-A1B9-7780-3842CDFB5FF3}"/>
            </a:ext>
          </a:extLst>
        </xdr:cNvPr>
        <xdr:cNvPicPr>
          <a:picLocks noChangeAspect="1"/>
        </xdr:cNvPicPr>
      </xdr:nvPicPr>
      <xdr:blipFill>
        <a:blip xmlns:r="http://schemas.openxmlformats.org/officeDocument/2006/relationships" r:embed="rId1"/>
        <a:stretch>
          <a:fillRect/>
        </a:stretch>
      </xdr:blipFill>
      <xdr:spPr>
        <a:xfrm>
          <a:off x="6494393" y="3848100"/>
          <a:ext cx="4583677" cy="11335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672883</xdr:colOff>
      <xdr:row>10</xdr:row>
      <xdr:rowOff>84667</xdr:rowOff>
    </xdr:from>
    <xdr:to>
      <xdr:col>13</xdr:col>
      <xdr:colOff>626165</xdr:colOff>
      <xdr:row>15</xdr:row>
      <xdr:rowOff>176849</xdr:rowOff>
    </xdr:to>
    <xdr:pic>
      <xdr:nvPicPr>
        <xdr:cNvPr id="5" name="Imagen 4">
          <a:extLst>
            <a:ext uri="{FF2B5EF4-FFF2-40B4-BE49-F238E27FC236}">
              <a16:creationId xmlns:a16="http://schemas.microsoft.com/office/drawing/2014/main" id="{BB5EE63A-D880-CF8F-51C0-25A406777143}"/>
            </a:ext>
          </a:extLst>
        </xdr:cNvPr>
        <xdr:cNvPicPr>
          <a:picLocks noChangeAspect="1"/>
        </xdr:cNvPicPr>
      </xdr:nvPicPr>
      <xdr:blipFill>
        <a:blip xmlns:r="http://schemas.openxmlformats.org/officeDocument/2006/relationships" r:embed="rId1"/>
        <a:stretch>
          <a:fillRect/>
        </a:stretch>
      </xdr:blipFill>
      <xdr:spPr>
        <a:xfrm>
          <a:off x="5086133" y="4741334"/>
          <a:ext cx="6081032" cy="1171682"/>
        </a:xfrm>
        <a:prstGeom prst="rect">
          <a:avLst/>
        </a:prstGeom>
      </xdr:spPr>
    </xdr:pic>
    <xdr:clientData/>
  </xdr:twoCellAnchor>
  <xdr:twoCellAnchor editAs="oneCell">
    <xdr:from>
      <xdr:col>6</xdr:col>
      <xdr:colOff>95249</xdr:colOff>
      <xdr:row>23</xdr:row>
      <xdr:rowOff>95250</xdr:rowOff>
    </xdr:from>
    <xdr:to>
      <xdr:col>15</xdr:col>
      <xdr:colOff>6941</xdr:colOff>
      <xdr:row>29</xdr:row>
      <xdr:rowOff>21166</xdr:rowOff>
    </xdr:to>
    <xdr:pic>
      <xdr:nvPicPr>
        <xdr:cNvPr id="6" name="Imagen 5">
          <a:extLst>
            <a:ext uri="{FF2B5EF4-FFF2-40B4-BE49-F238E27FC236}">
              <a16:creationId xmlns:a16="http://schemas.microsoft.com/office/drawing/2014/main" id="{7B55D508-F497-A43E-F5B7-37FE96558F22}"/>
            </a:ext>
          </a:extLst>
        </xdr:cNvPr>
        <xdr:cNvPicPr>
          <a:picLocks noChangeAspect="1"/>
        </xdr:cNvPicPr>
      </xdr:nvPicPr>
      <xdr:blipFill>
        <a:blip xmlns:r="http://schemas.openxmlformats.org/officeDocument/2006/relationships" r:embed="rId2"/>
        <a:stretch>
          <a:fillRect/>
        </a:stretch>
      </xdr:blipFill>
      <xdr:spPr>
        <a:xfrm>
          <a:off x="5418666" y="9186333"/>
          <a:ext cx="7267108" cy="1365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428625</xdr:colOff>
      <xdr:row>47</xdr:row>
      <xdr:rowOff>314325</xdr:rowOff>
    </xdr:from>
    <xdr:to>
      <xdr:col>16</xdr:col>
      <xdr:colOff>419918</xdr:colOff>
      <xdr:row>53</xdr:row>
      <xdr:rowOff>76369</xdr:rowOff>
    </xdr:to>
    <xdr:pic>
      <xdr:nvPicPr>
        <xdr:cNvPr id="4" name="Imagen 3">
          <a:extLst>
            <a:ext uri="{FF2B5EF4-FFF2-40B4-BE49-F238E27FC236}">
              <a16:creationId xmlns:a16="http://schemas.microsoft.com/office/drawing/2014/main" id="{56153676-E571-B1D0-3411-7AF49C50A123}"/>
            </a:ext>
          </a:extLst>
        </xdr:cNvPr>
        <xdr:cNvPicPr>
          <a:picLocks noChangeAspect="1"/>
        </xdr:cNvPicPr>
      </xdr:nvPicPr>
      <xdr:blipFill>
        <a:blip xmlns:r="http://schemas.openxmlformats.org/officeDocument/2006/relationships" r:embed="rId1"/>
        <a:stretch>
          <a:fillRect/>
        </a:stretch>
      </xdr:blipFill>
      <xdr:spPr>
        <a:xfrm>
          <a:off x="9820275" y="18402300"/>
          <a:ext cx="5858693" cy="1209844"/>
        </a:xfrm>
        <a:prstGeom prst="rect">
          <a:avLst/>
        </a:prstGeom>
      </xdr:spPr>
    </xdr:pic>
    <xdr:clientData/>
  </xdr:twoCellAnchor>
  <xdr:twoCellAnchor editAs="oneCell">
    <xdr:from>
      <xdr:col>11</xdr:col>
      <xdr:colOff>295275</xdr:colOff>
      <xdr:row>26</xdr:row>
      <xdr:rowOff>352425</xdr:rowOff>
    </xdr:from>
    <xdr:to>
      <xdr:col>17</xdr:col>
      <xdr:colOff>429433</xdr:colOff>
      <xdr:row>32</xdr:row>
      <xdr:rowOff>19206</xdr:rowOff>
    </xdr:to>
    <xdr:pic>
      <xdr:nvPicPr>
        <xdr:cNvPr id="6" name="Imagen 5">
          <a:extLst>
            <a:ext uri="{FF2B5EF4-FFF2-40B4-BE49-F238E27FC236}">
              <a16:creationId xmlns:a16="http://schemas.microsoft.com/office/drawing/2014/main" id="{D6EF4D96-865C-8ABA-8A73-0551546A17A7}"/>
            </a:ext>
          </a:extLst>
        </xdr:cNvPr>
        <xdr:cNvPicPr>
          <a:picLocks noChangeAspect="1"/>
        </xdr:cNvPicPr>
      </xdr:nvPicPr>
      <xdr:blipFill>
        <a:blip xmlns:r="http://schemas.openxmlformats.org/officeDocument/2006/relationships" r:embed="rId2"/>
        <a:stretch>
          <a:fillRect/>
        </a:stretch>
      </xdr:blipFill>
      <xdr:spPr>
        <a:xfrm>
          <a:off x="10458450" y="12220575"/>
          <a:ext cx="5792008" cy="1114581"/>
        </a:xfrm>
        <a:prstGeom prst="rect">
          <a:avLst/>
        </a:prstGeom>
      </xdr:spPr>
    </xdr:pic>
    <xdr:clientData/>
  </xdr:twoCellAnchor>
  <xdr:twoCellAnchor editAs="oneCell">
    <xdr:from>
      <xdr:col>11</xdr:col>
      <xdr:colOff>28575</xdr:colOff>
      <xdr:row>12</xdr:row>
      <xdr:rowOff>276225</xdr:rowOff>
    </xdr:from>
    <xdr:to>
      <xdr:col>17</xdr:col>
      <xdr:colOff>172260</xdr:colOff>
      <xdr:row>17</xdr:row>
      <xdr:rowOff>95402</xdr:rowOff>
    </xdr:to>
    <xdr:pic>
      <xdr:nvPicPr>
        <xdr:cNvPr id="7" name="Imagen 6">
          <a:extLst>
            <a:ext uri="{FF2B5EF4-FFF2-40B4-BE49-F238E27FC236}">
              <a16:creationId xmlns:a16="http://schemas.microsoft.com/office/drawing/2014/main" id="{F723FD95-9EFF-1C97-F444-4723790E8209}"/>
            </a:ext>
          </a:extLst>
        </xdr:cNvPr>
        <xdr:cNvPicPr>
          <a:picLocks noChangeAspect="1"/>
        </xdr:cNvPicPr>
      </xdr:nvPicPr>
      <xdr:blipFill>
        <a:blip xmlns:r="http://schemas.openxmlformats.org/officeDocument/2006/relationships" r:embed="rId3"/>
        <a:stretch>
          <a:fillRect/>
        </a:stretch>
      </xdr:blipFill>
      <xdr:spPr>
        <a:xfrm>
          <a:off x="10191750" y="4581525"/>
          <a:ext cx="5801535" cy="10860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12</xdr:row>
      <xdr:rowOff>0</xdr:rowOff>
    </xdr:from>
    <xdr:to>
      <xdr:col>16</xdr:col>
      <xdr:colOff>510884</xdr:colOff>
      <xdr:row>17</xdr:row>
      <xdr:rowOff>95250</xdr:rowOff>
    </xdr:to>
    <xdr:pic>
      <xdr:nvPicPr>
        <xdr:cNvPr id="2" name="Imagen 1">
          <a:extLst>
            <a:ext uri="{FF2B5EF4-FFF2-40B4-BE49-F238E27FC236}">
              <a16:creationId xmlns:a16="http://schemas.microsoft.com/office/drawing/2014/main" id="{0FEAE995-BB55-783A-D003-C5D65E24A607}"/>
            </a:ext>
          </a:extLst>
        </xdr:cNvPr>
        <xdr:cNvPicPr>
          <a:picLocks noChangeAspect="1"/>
        </xdr:cNvPicPr>
      </xdr:nvPicPr>
      <xdr:blipFill>
        <a:blip xmlns:r="http://schemas.openxmlformats.org/officeDocument/2006/relationships" r:embed="rId1"/>
        <a:stretch>
          <a:fillRect/>
        </a:stretch>
      </xdr:blipFill>
      <xdr:spPr>
        <a:xfrm>
          <a:off x="9534525" y="5467350"/>
          <a:ext cx="6930734" cy="1314450"/>
        </a:xfrm>
        <a:prstGeom prst="rect">
          <a:avLst/>
        </a:prstGeom>
      </xdr:spPr>
    </xdr:pic>
    <xdr:clientData/>
  </xdr:twoCellAnchor>
  <xdr:twoCellAnchor editAs="oneCell">
    <xdr:from>
      <xdr:col>10</xdr:col>
      <xdr:colOff>123825</xdr:colOff>
      <xdr:row>25</xdr:row>
      <xdr:rowOff>171449</xdr:rowOff>
    </xdr:from>
    <xdr:to>
      <xdr:col>16</xdr:col>
      <xdr:colOff>43088</xdr:colOff>
      <xdr:row>32</xdr:row>
      <xdr:rowOff>133349</xdr:rowOff>
    </xdr:to>
    <xdr:pic>
      <xdr:nvPicPr>
        <xdr:cNvPr id="3" name="Imagen 2">
          <a:extLst>
            <a:ext uri="{FF2B5EF4-FFF2-40B4-BE49-F238E27FC236}">
              <a16:creationId xmlns:a16="http://schemas.microsoft.com/office/drawing/2014/main" id="{75FF008F-5D2E-8459-CE0C-62F012D4DC97}"/>
            </a:ext>
          </a:extLst>
        </xdr:cNvPr>
        <xdr:cNvPicPr>
          <a:picLocks noChangeAspect="1"/>
        </xdr:cNvPicPr>
      </xdr:nvPicPr>
      <xdr:blipFill>
        <a:blip xmlns:r="http://schemas.openxmlformats.org/officeDocument/2006/relationships" r:embed="rId2"/>
        <a:stretch>
          <a:fillRect/>
        </a:stretch>
      </xdr:blipFill>
      <xdr:spPr>
        <a:xfrm>
          <a:off x="10001250" y="10067924"/>
          <a:ext cx="6339113" cy="1590675"/>
        </a:xfrm>
        <a:prstGeom prst="rect">
          <a:avLst/>
        </a:prstGeom>
      </xdr:spPr>
    </xdr:pic>
    <xdr:clientData/>
  </xdr:twoCellAnchor>
  <xdr:twoCellAnchor editAs="oneCell">
    <xdr:from>
      <xdr:col>10</xdr:col>
      <xdr:colOff>0</xdr:colOff>
      <xdr:row>41</xdr:row>
      <xdr:rowOff>0</xdr:rowOff>
    </xdr:from>
    <xdr:to>
      <xdr:col>13</xdr:col>
      <xdr:colOff>438837</xdr:colOff>
      <xdr:row>44</xdr:row>
      <xdr:rowOff>95389</xdr:rowOff>
    </xdr:to>
    <xdr:pic>
      <xdr:nvPicPr>
        <xdr:cNvPr id="4" name="Imagen 3">
          <a:extLst>
            <a:ext uri="{FF2B5EF4-FFF2-40B4-BE49-F238E27FC236}">
              <a16:creationId xmlns:a16="http://schemas.microsoft.com/office/drawing/2014/main" id="{3E730163-CC9F-D1CF-154E-666396D891FC}"/>
            </a:ext>
          </a:extLst>
        </xdr:cNvPr>
        <xdr:cNvPicPr>
          <a:picLocks noChangeAspect="1"/>
        </xdr:cNvPicPr>
      </xdr:nvPicPr>
      <xdr:blipFill>
        <a:blip xmlns:r="http://schemas.openxmlformats.org/officeDocument/2006/relationships" r:embed="rId3"/>
        <a:stretch>
          <a:fillRect/>
        </a:stretch>
      </xdr:blipFill>
      <xdr:spPr>
        <a:xfrm>
          <a:off x="9877425" y="15573375"/>
          <a:ext cx="4925112" cy="100026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EA69B-CCAA-4CD1-87F6-29B6391A7C8F}">
  <dimension ref="B2:AA23"/>
  <sheetViews>
    <sheetView topLeftCell="A6" zoomScaleNormal="100" workbookViewId="0">
      <selection activeCell="B18" sqref="B18"/>
    </sheetView>
  </sheetViews>
  <sheetFormatPr baseColWidth="10" defaultRowHeight="14.25" x14ac:dyDescent="0.2"/>
  <cols>
    <col min="1" max="1" width="5.140625" style="1" customWidth="1"/>
    <col min="2" max="2" width="11.42578125" style="1"/>
    <col min="3" max="3" width="15.28515625" style="1" customWidth="1"/>
    <col min="4" max="4" width="20" style="1" customWidth="1"/>
    <col min="5" max="5" width="14.5703125" style="1" customWidth="1"/>
    <col min="6" max="6" width="16.5703125" style="1" customWidth="1"/>
    <col min="7" max="7" width="13.140625" style="1" customWidth="1"/>
    <col min="8" max="8" width="12.7109375" style="1" customWidth="1"/>
    <col min="9" max="9" width="13.7109375" style="1" customWidth="1"/>
    <col min="10" max="10" width="13.5703125" style="1" customWidth="1"/>
    <col min="11" max="11" width="14.140625" style="1" customWidth="1"/>
    <col min="12" max="12" width="11.42578125" style="1"/>
    <col min="13" max="13" width="23.28515625" style="1" customWidth="1"/>
    <col min="14" max="14" width="8.5703125" style="1" customWidth="1"/>
    <col min="15" max="15" width="26" style="1" customWidth="1"/>
    <col min="16" max="16" width="11.5703125" style="1" bestFit="1" customWidth="1"/>
    <col min="17" max="17" width="37.85546875" style="1" customWidth="1"/>
    <col min="18" max="18" width="11.42578125" style="4"/>
    <col min="19" max="22" width="14.7109375" style="4" customWidth="1"/>
    <col min="23" max="23" width="11.5703125" style="4" bestFit="1" customWidth="1"/>
    <col min="24" max="24" width="11.42578125" style="4"/>
    <col min="25" max="25" width="11.5703125" style="4" bestFit="1" customWidth="1"/>
    <col min="26" max="26" width="57.42578125" style="4" customWidth="1"/>
    <col min="27" max="37" width="57.42578125" style="1" customWidth="1"/>
    <col min="38" max="16384" width="11.42578125" style="1"/>
  </cols>
  <sheetData>
    <row r="2" spans="2:27" ht="15" x14ac:dyDescent="0.25">
      <c r="B2" s="58" t="s">
        <v>23</v>
      </c>
    </row>
    <row r="3" spans="2:27" ht="15" customHeight="1" x14ac:dyDescent="0.2">
      <c r="B3" s="12"/>
      <c r="C3" s="12"/>
      <c r="D3" s="18" t="s">
        <v>15</v>
      </c>
      <c r="E3" s="18"/>
      <c r="F3" s="18"/>
      <c r="G3" s="18"/>
      <c r="H3" s="18"/>
      <c r="I3" s="18"/>
      <c r="J3" s="18"/>
      <c r="K3" s="18"/>
      <c r="L3" s="18"/>
      <c r="M3" s="18" t="s">
        <v>8</v>
      </c>
      <c r="N3" s="18"/>
      <c r="O3" s="18"/>
      <c r="P3" s="18"/>
      <c r="Q3" s="18"/>
      <c r="R3" s="18"/>
      <c r="S3" s="18"/>
      <c r="T3" s="18"/>
      <c r="U3" s="18"/>
      <c r="V3" s="18"/>
      <c r="W3" s="18"/>
      <c r="X3" s="18"/>
      <c r="Y3" s="18"/>
      <c r="Z3" s="18"/>
      <c r="AA3" s="2"/>
    </row>
    <row r="4" spans="2:27" ht="42.75" x14ac:dyDescent="0.2">
      <c r="B4" s="13" t="s">
        <v>34</v>
      </c>
      <c r="C4" s="13" t="s">
        <v>33</v>
      </c>
      <c r="D4" s="13" t="s">
        <v>32</v>
      </c>
      <c r="E4" s="13" t="s">
        <v>31</v>
      </c>
      <c r="F4" s="13" t="s">
        <v>35</v>
      </c>
      <c r="G4" s="13" t="s">
        <v>16</v>
      </c>
      <c r="H4" s="13" t="s">
        <v>17</v>
      </c>
      <c r="I4" s="13" t="s">
        <v>18</v>
      </c>
      <c r="J4" s="13" t="s">
        <v>19</v>
      </c>
      <c r="K4" s="13" t="s">
        <v>20</v>
      </c>
      <c r="L4" s="13" t="s">
        <v>21</v>
      </c>
      <c r="M4" s="23" t="s">
        <v>7</v>
      </c>
      <c r="N4" s="13" t="s">
        <v>107</v>
      </c>
      <c r="O4" s="13" t="s">
        <v>142</v>
      </c>
      <c r="P4" s="13" t="s">
        <v>107</v>
      </c>
      <c r="Q4" s="13" t="s">
        <v>143</v>
      </c>
      <c r="R4" s="24" t="s">
        <v>56</v>
      </c>
      <c r="S4" s="13" t="s">
        <v>35</v>
      </c>
      <c r="T4" s="24">
        <v>2007</v>
      </c>
      <c r="U4" s="24">
        <v>2008</v>
      </c>
      <c r="V4" s="24">
        <v>2009</v>
      </c>
      <c r="W4" s="24">
        <v>2010</v>
      </c>
      <c r="X4" s="24">
        <v>2011</v>
      </c>
      <c r="Y4" s="24">
        <v>2012</v>
      </c>
      <c r="Z4" s="24" t="s">
        <v>144</v>
      </c>
      <c r="AA4" s="2"/>
    </row>
    <row r="5" spans="2:27" ht="75" customHeight="1" x14ac:dyDescent="0.2">
      <c r="B5" s="19" t="s">
        <v>5</v>
      </c>
      <c r="C5" s="11" t="s">
        <v>6</v>
      </c>
      <c r="D5" s="20" t="s">
        <v>24</v>
      </c>
      <c r="E5" s="15" t="s">
        <v>0</v>
      </c>
      <c r="F5" s="14" t="s">
        <v>1</v>
      </c>
      <c r="G5" s="16">
        <v>0.01</v>
      </c>
      <c r="H5" s="16">
        <v>4.12</v>
      </c>
      <c r="I5" s="14">
        <v>4.01</v>
      </c>
      <c r="J5" s="14">
        <v>3.17</v>
      </c>
      <c r="K5" s="14">
        <v>0.01</v>
      </c>
      <c r="L5" s="14">
        <v>11.32</v>
      </c>
      <c r="M5" s="5" t="s">
        <v>22</v>
      </c>
      <c r="N5" s="6">
        <v>488</v>
      </c>
      <c r="O5" s="6" t="s">
        <v>10</v>
      </c>
      <c r="P5" s="26">
        <v>530</v>
      </c>
      <c r="Q5" s="7" t="s">
        <v>11</v>
      </c>
      <c r="R5" s="8" t="s">
        <v>2</v>
      </c>
      <c r="S5" s="9" t="s">
        <v>12</v>
      </c>
      <c r="T5" s="10">
        <v>0.51800000000000002</v>
      </c>
      <c r="U5" s="9">
        <v>74.400000000000006</v>
      </c>
      <c r="V5" s="27">
        <v>93.3</v>
      </c>
      <c r="W5" s="9">
        <v>98.6</v>
      </c>
      <c r="X5" s="9">
        <v>100</v>
      </c>
      <c r="Y5" s="9">
        <v>100</v>
      </c>
      <c r="Z5" s="11" t="s">
        <v>13</v>
      </c>
      <c r="AA5" s="3"/>
    </row>
    <row r="6" spans="2:27" ht="85.5" x14ac:dyDescent="0.2">
      <c r="B6" s="19"/>
      <c r="C6" s="11"/>
      <c r="D6" s="20" t="s">
        <v>14</v>
      </c>
      <c r="E6" s="15" t="s">
        <v>2</v>
      </c>
      <c r="F6" s="17" t="s">
        <v>3</v>
      </c>
      <c r="G6" s="17">
        <v>100</v>
      </c>
      <c r="H6" s="17">
        <v>100</v>
      </c>
      <c r="I6" s="17">
        <v>100</v>
      </c>
      <c r="J6" s="17">
        <v>100</v>
      </c>
      <c r="K6" s="17">
        <v>100</v>
      </c>
      <c r="L6" s="17">
        <v>100</v>
      </c>
      <c r="M6" s="5"/>
      <c r="N6" s="6"/>
      <c r="O6" s="6"/>
      <c r="P6" s="26"/>
      <c r="Q6" s="7"/>
      <c r="R6" s="8"/>
      <c r="S6" s="9"/>
      <c r="T6" s="10"/>
      <c r="U6" s="9"/>
      <c r="V6" s="27"/>
      <c r="W6" s="9"/>
      <c r="X6" s="9"/>
      <c r="Y6" s="9"/>
      <c r="Z6" s="11"/>
      <c r="AA6" s="3"/>
    </row>
    <row r="9" spans="2:27" ht="15" x14ac:dyDescent="0.25">
      <c r="B9" s="58" t="s">
        <v>70</v>
      </c>
    </row>
    <row r="11" spans="2:27" ht="28.5" x14ac:dyDescent="0.2">
      <c r="B11" s="33" t="s">
        <v>25</v>
      </c>
      <c r="C11" s="34" t="s">
        <v>29</v>
      </c>
      <c r="D11" s="34" t="s">
        <v>26</v>
      </c>
      <c r="E11" s="34" t="s">
        <v>27</v>
      </c>
      <c r="F11" s="34" t="s">
        <v>28</v>
      </c>
    </row>
    <row r="12" spans="2:27" x14ac:dyDescent="0.2">
      <c r="B12" s="29">
        <v>2008</v>
      </c>
      <c r="C12" s="30">
        <v>74.400000000000006</v>
      </c>
      <c r="D12" s="30">
        <v>74.400000000000006</v>
      </c>
      <c r="E12" s="30">
        <v>76.400000000000006</v>
      </c>
      <c r="F12" s="31">
        <v>0.76400000000000001</v>
      </c>
    </row>
    <row r="13" spans="2:27" x14ac:dyDescent="0.2">
      <c r="B13" s="29">
        <v>2009</v>
      </c>
      <c r="C13" s="30">
        <v>93.3</v>
      </c>
      <c r="D13" s="30">
        <v>94.2</v>
      </c>
      <c r="E13" s="30">
        <v>95.31</v>
      </c>
      <c r="F13" s="31">
        <v>1.0118</v>
      </c>
    </row>
    <row r="14" spans="2:27" x14ac:dyDescent="0.2">
      <c r="B14" s="29">
        <v>2010</v>
      </c>
      <c r="C14" s="30">
        <v>98.6</v>
      </c>
      <c r="D14" s="30">
        <v>98.7</v>
      </c>
      <c r="E14" s="30">
        <v>100</v>
      </c>
      <c r="F14" s="32">
        <v>1</v>
      </c>
    </row>
    <row r="15" spans="2:27" x14ac:dyDescent="0.2">
      <c r="B15" s="29">
        <v>2011</v>
      </c>
      <c r="C15" s="30">
        <v>100</v>
      </c>
      <c r="D15" s="30">
        <v>100</v>
      </c>
      <c r="E15" s="30">
        <v>100</v>
      </c>
      <c r="F15" s="32">
        <v>1</v>
      </c>
    </row>
    <row r="16" spans="2:27" x14ac:dyDescent="0.2">
      <c r="B16" s="29">
        <v>2012</v>
      </c>
      <c r="C16" s="29">
        <v>100</v>
      </c>
      <c r="D16" s="30">
        <v>100</v>
      </c>
      <c r="E16" s="30">
        <v>100</v>
      </c>
      <c r="F16" s="32">
        <v>1</v>
      </c>
    </row>
    <row r="17" spans="2:14" x14ac:dyDescent="0.2">
      <c r="B17" s="1" t="s">
        <v>30</v>
      </c>
    </row>
    <row r="20" spans="2:14" x14ac:dyDescent="0.2">
      <c r="B20" s="59" t="s">
        <v>71</v>
      </c>
      <c r="C20" s="59"/>
      <c r="D20" s="59"/>
      <c r="E20" s="59"/>
      <c r="F20" s="59"/>
      <c r="G20" s="59"/>
      <c r="H20" s="59"/>
      <c r="I20" s="59"/>
      <c r="J20" s="59"/>
      <c r="K20" s="59"/>
      <c r="L20" s="59"/>
      <c r="M20" s="59"/>
      <c r="N20" s="59"/>
    </row>
    <row r="21" spans="2:14" x14ac:dyDescent="0.2">
      <c r="B21" s="59"/>
      <c r="C21" s="59"/>
      <c r="D21" s="59"/>
      <c r="E21" s="59"/>
      <c r="F21" s="59"/>
      <c r="G21" s="59"/>
      <c r="H21" s="59"/>
      <c r="I21" s="59"/>
      <c r="J21" s="59"/>
      <c r="K21" s="59"/>
      <c r="L21" s="59"/>
      <c r="M21" s="59"/>
      <c r="N21" s="59"/>
    </row>
    <row r="22" spans="2:14" x14ac:dyDescent="0.2">
      <c r="B22" s="59"/>
      <c r="C22" s="59"/>
      <c r="D22" s="59"/>
      <c r="E22" s="59"/>
      <c r="F22" s="59"/>
      <c r="G22" s="59"/>
      <c r="H22" s="59"/>
      <c r="I22" s="59"/>
      <c r="J22" s="59"/>
      <c r="K22" s="59"/>
      <c r="L22" s="59"/>
      <c r="M22" s="59"/>
      <c r="N22" s="59"/>
    </row>
    <row r="23" spans="2:14" ht="62.25" customHeight="1" x14ac:dyDescent="0.2">
      <c r="B23" s="59"/>
      <c r="C23" s="59"/>
      <c r="D23" s="59"/>
      <c r="E23" s="59"/>
      <c r="F23" s="59"/>
      <c r="G23" s="59"/>
      <c r="H23" s="59"/>
      <c r="I23" s="59"/>
      <c r="J23" s="59"/>
      <c r="K23" s="59"/>
      <c r="L23" s="59"/>
      <c r="M23" s="59"/>
      <c r="N23" s="59"/>
    </row>
  </sheetData>
  <mergeCells count="20">
    <mergeCell ref="B20:N23"/>
    <mergeCell ref="Z5:Z6"/>
    <mergeCell ref="D3:L3"/>
    <mergeCell ref="B5:B6"/>
    <mergeCell ref="C5:C6"/>
    <mergeCell ref="T5:T6"/>
    <mergeCell ref="U5:U6"/>
    <mergeCell ref="V5:V6"/>
    <mergeCell ref="S5:S6"/>
    <mergeCell ref="W5:W6"/>
    <mergeCell ref="X5:X6"/>
    <mergeCell ref="Y5:Y6"/>
    <mergeCell ref="M5:M6"/>
    <mergeCell ref="N5:N6"/>
    <mergeCell ref="O5:O6"/>
    <mergeCell ref="P5:P6"/>
    <mergeCell ref="Q5:Q6"/>
    <mergeCell ref="R5:R6"/>
    <mergeCell ref="M3:Z3"/>
    <mergeCell ref="B3:C3"/>
  </mergeCells>
  <phoneticPr fontId="1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AAB96-3583-418F-B9D4-406F7DBFAE83}">
  <dimension ref="A1:X37"/>
  <sheetViews>
    <sheetView topLeftCell="A19" zoomScale="90" zoomScaleNormal="90" workbookViewId="0">
      <selection activeCell="A18" sqref="A18"/>
    </sheetView>
  </sheetViews>
  <sheetFormatPr baseColWidth="10" defaultRowHeight="14.25" x14ac:dyDescent="0.2"/>
  <cols>
    <col min="1" max="1" width="9.5703125" style="1" customWidth="1"/>
    <col min="2" max="2" width="16" style="1" customWidth="1"/>
    <col min="3" max="3" width="10.140625" style="1" customWidth="1"/>
    <col min="4" max="4" width="20.7109375" style="1" customWidth="1"/>
    <col min="5" max="5" width="9.7109375" style="1" customWidth="1"/>
    <col min="6" max="6" width="13.5703125" style="1" customWidth="1"/>
    <col min="7" max="7" width="11.28515625" style="1" customWidth="1"/>
    <col min="8" max="8" width="12.42578125" style="1" customWidth="1"/>
    <col min="9" max="9" width="11.42578125" style="1" customWidth="1"/>
    <col min="10" max="10" width="12" style="1" customWidth="1"/>
    <col min="11" max="12" width="11.42578125" style="1"/>
    <col min="13" max="13" width="8.28515625" style="1" customWidth="1"/>
    <col min="14" max="14" width="22.42578125" style="1" customWidth="1"/>
    <col min="15" max="15" width="9.7109375" style="1" customWidth="1"/>
    <col min="16" max="16" width="25.42578125" style="1" customWidth="1"/>
    <col min="17" max="17" width="10" style="1" customWidth="1"/>
    <col min="18" max="18" width="13" style="1" customWidth="1"/>
    <col min="19" max="19" width="13.140625" style="1" customWidth="1"/>
    <col min="20" max="20" width="13.85546875" style="1" customWidth="1"/>
    <col min="21" max="21" width="14.28515625" style="1" customWidth="1"/>
    <col min="22" max="22" width="13.42578125" style="1" customWidth="1"/>
    <col min="23" max="23" width="12.140625" style="1" customWidth="1"/>
    <col min="24" max="24" width="11.28515625" style="1" customWidth="1"/>
    <col min="25" max="30" width="11.42578125" style="1"/>
    <col min="31" max="31" width="46.140625" style="1" customWidth="1"/>
    <col min="32" max="16384" width="11.42578125" style="1"/>
  </cols>
  <sheetData>
    <row r="1" spans="1:24" ht="15" x14ac:dyDescent="0.25">
      <c r="A1" s="58" t="s">
        <v>54</v>
      </c>
    </row>
    <row r="2" spans="1:24" ht="25.5" customHeight="1" x14ac:dyDescent="0.2">
      <c r="A2" s="18" t="s">
        <v>36</v>
      </c>
      <c r="B2" s="18"/>
      <c r="C2" s="18"/>
      <c r="D2" s="18"/>
      <c r="E2" s="18"/>
      <c r="F2" s="18"/>
      <c r="G2" s="18"/>
      <c r="H2" s="18"/>
      <c r="I2" s="18"/>
      <c r="J2" s="18"/>
      <c r="K2" s="18"/>
      <c r="L2" s="18"/>
      <c r="M2" s="18"/>
      <c r="N2" s="18"/>
      <c r="O2" s="18"/>
      <c r="P2" s="18"/>
      <c r="Q2" s="18" t="s">
        <v>37</v>
      </c>
      <c r="R2" s="47"/>
      <c r="S2" s="47"/>
      <c r="T2" s="47"/>
      <c r="U2" s="47"/>
      <c r="V2" s="47"/>
      <c r="W2" s="48"/>
      <c r="X2" s="48"/>
    </row>
    <row r="3" spans="1:24" ht="34.5" customHeight="1" x14ac:dyDescent="0.2">
      <c r="A3" s="13" t="s">
        <v>34</v>
      </c>
      <c r="B3" s="13" t="s">
        <v>33</v>
      </c>
      <c r="C3" s="13" t="s">
        <v>55</v>
      </c>
      <c r="D3" s="13" t="s">
        <v>32</v>
      </c>
      <c r="E3" s="13" t="s">
        <v>56</v>
      </c>
      <c r="F3" s="13" t="s">
        <v>35</v>
      </c>
      <c r="G3" s="13" t="s">
        <v>20</v>
      </c>
      <c r="H3" s="13" t="s">
        <v>102</v>
      </c>
      <c r="I3" s="13" t="s">
        <v>103</v>
      </c>
      <c r="J3" s="13" t="s">
        <v>104</v>
      </c>
      <c r="K3" s="13" t="s">
        <v>105</v>
      </c>
      <c r="L3" s="13" t="s">
        <v>62</v>
      </c>
      <c r="M3" s="13" t="s">
        <v>57</v>
      </c>
      <c r="N3" s="21" t="s">
        <v>58</v>
      </c>
      <c r="O3" s="13" t="s">
        <v>57</v>
      </c>
      <c r="P3" s="21" t="s">
        <v>9</v>
      </c>
      <c r="Q3" s="13" t="s">
        <v>56</v>
      </c>
      <c r="R3" s="13" t="s">
        <v>35</v>
      </c>
      <c r="S3" s="22" t="s">
        <v>39</v>
      </c>
      <c r="T3" s="22" t="s">
        <v>40</v>
      </c>
      <c r="U3" s="22" t="s">
        <v>41</v>
      </c>
      <c r="V3" s="22" t="s">
        <v>42</v>
      </c>
      <c r="W3" s="22" t="s">
        <v>43</v>
      </c>
      <c r="X3" s="22" t="s">
        <v>63</v>
      </c>
    </row>
    <row r="4" spans="1:24" ht="57" x14ac:dyDescent="0.2">
      <c r="A4" s="40">
        <v>54</v>
      </c>
      <c r="B4" s="49" t="s">
        <v>44</v>
      </c>
      <c r="C4" s="37" t="s">
        <v>45</v>
      </c>
      <c r="D4" s="20" t="s">
        <v>59</v>
      </c>
      <c r="E4" s="50" t="s">
        <v>4</v>
      </c>
      <c r="F4" s="38" t="s">
        <v>46</v>
      </c>
      <c r="G4" s="39">
        <v>0</v>
      </c>
      <c r="H4" s="39">
        <v>0.25</v>
      </c>
      <c r="I4" s="39">
        <v>0.75</v>
      </c>
      <c r="J4" s="39">
        <v>1</v>
      </c>
      <c r="K4" s="39">
        <v>1</v>
      </c>
      <c r="L4" s="39">
        <v>1</v>
      </c>
      <c r="M4" s="41">
        <v>297</v>
      </c>
      <c r="N4" s="42" t="s">
        <v>47</v>
      </c>
      <c r="O4" s="41">
        <v>312</v>
      </c>
      <c r="P4" s="42" t="s">
        <v>48</v>
      </c>
      <c r="Q4" s="18" t="s">
        <v>4</v>
      </c>
      <c r="R4" s="43" t="s">
        <v>49</v>
      </c>
      <c r="S4" s="51">
        <v>0</v>
      </c>
      <c r="T4" s="51">
        <v>0.25</v>
      </c>
      <c r="U4" s="51">
        <v>0.75</v>
      </c>
      <c r="V4" s="51">
        <v>1</v>
      </c>
      <c r="W4" s="51">
        <v>1</v>
      </c>
      <c r="X4" s="52">
        <v>1</v>
      </c>
    </row>
    <row r="5" spans="1:24" ht="57" x14ac:dyDescent="0.2">
      <c r="A5" s="40"/>
      <c r="B5" s="49"/>
      <c r="C5" s="37" t="s">
        <v>50</v>
      </c>
      <c r="D5" s="20" t="s">
        <v>60</v>
      </c>
      <c r="E5" s="50" t="s">
        <v>2</v>
      </c>
      <c r="F5" s="39" t="s">
        <v>3</v>
      </c>
      <c r="G5" s="39">
        <v>100</v>
      </c>
      <c r="H5" s="39">
        <v>100</v>
      </c>
      <c r="I5" s="39">
        <v>100</v>
      </c>
      <c r="J5" s="39">
        <v>100</v>
      </c>
      <c r="K5" s="39">
        <v>100</v>
      </c>
      <c r="L5" s="39">
        <v>100</v>
      </c>
      <c r="M5" s="41"/>
      <c r="N5" s="44"/>
      <c r="O5" s="41"/>
      <c r="P5" s="44"/>
      <c r="Q5" s="18"/>
      <c r="R5" s="45"/>
      <c r="S5" s="53"/>
      <c r="T5" s="53"/>
      <c r="U5" s="53"/>
      <c r="V5" s="53"/>
      <c r="W5" s="53"/>
      <c r="X5" s="52"/>
    </row>
    <row r="6" spans="1:24" ht="114" x14ac:dyDescent="0.2">
      <c r="A6" s="40"/>
      <c r="B6" s="49"/>
      <c r="C6" s="37" t="s">
        <v>51</v>
      </c>
      <c r="D6" s="20" t="s">
        <v>61</v>
      </c>
      <c r="E6" s="50" t="s">
        <v>4</v>
      </c>
      <c r="F6" s="38" t="s">
        <v>46</v>
      </c>
      <c r="G6" s="39">
        <v>0</v>
      </c>
      <c r="H6" s="39">
        <v>0.25</v>
      </c>
      <c r="I6" s="39">
        <v>0.75</v>
      </c>
      <c r="J6" s="39">
        <v>1</v>
      </c>
      <c r="K6" s="39">
        <v>1</v>
      </c>
      <c r="L6" s="39">
        <v>1</v>
      </c>
      <c r="M6" s="46">
        <v>298</v>
      </c>
      <c r="N6" s="23" t="s">
        <v>52</v>
      </c>
      <c r="O6" s="46">
        <v>313</v>
      </c>
      <c r="P6" s="56" t="s">
        <v>53</v>
      </c>
      <c r="Q6" s="13" t="s">
        <v>4</v>
      </c>
      <c r="R6" s="13" t="s">
        <v>49</v>
      </c>
      <c r="S6" s="17">
        <v>0</v>
      </c>
      <c r="T6" s="14">
        <v>0.25</v>
      </c>
      <c r="U6" s="14">
        <v>0.75</v>
      </c>
      <c r="V6" s="17">
        <v>1</v>
      </c>
      <c r="W6" s="17">
        <v>1</v>
      </c>
      <c r="X6" s="17">
        <v>1</v>
      </c>
    </row>
    <row r="7" spans="1:24" ht="20.25" x14ac:dyDescent="0.3">
      <c r="V7" s="35"/>
    </row>
    <row r="8" spans="1:24" ht="15" x14ac:dyDescent="0.25">
      <c r="A8" s="58" t="s">
        <v>64</v>
      </c>
    </row>
    <row r="9" spans="1:24" ht="15" x14ac:dyDescent="0.25">
      <c r="A9" s="58" t="s">
        <v>68</v>
      </c>
    </row>
    <row r="11" spans="1:24" ht="28.5" x14ac:dyDescent="0.2">
      <c r="A11" s="33" t="s">
        <v>25</v>
      </c>
      <c r="B11" s="34" t="s">
        <v>29</v>
      </c>
      <c r="C11" s="34" t="s">
        <v>26</v>
      </c>
      <c r="D11" s="34" t="s">
        <v>27</v>
      </c>
      <c r="E11" s="34" t="s">
        <v>28</v>
      </c>
    </row>
    <row r="12" spans="1:24" x14ac:dyDescent="0.2">
      <c r="A12" s="29">
        <v>2012</v>
      </c>
      <c r="B12" s="54">
        <v>0</v>
      </c>
      <c r="C12" s="54">
        <v>0</v>
      </c>
      <c r="D12" s="54">
        <v>0</v>
      </c>
      <c r="E12" s="31">
        <v>0</v>
      </c>
    </row>
    <row r="13" spans="1:24" x14ac:dyDescent="0.2">
      <c r="A13" s="29">
        <v>2013</v>
      </c>
      <c r="B13" s="30">
        <v>0.25</v>
      </c>
      <c r="C13" s="30">
        <v>0.25</v>
      </c>
      <c r="D13" s="30">
        <v>0.1</v>
      </c>
      <c r="E13" s="31">
        <v>0.4</v>
      </c>
    </row>
    <row r="14" spans="1:24" x14ac:dyDescent="0.2">
      <c r="A14" s="29">
        <v>2014</v>
      </c>
      <c r="B14" s="30">
        <v>0.75</v>
      </c>
      <c r="C14" s="30">
        <v>0.9</v>
      </c>
      <c r="D14" s="30">
        <v>0.99</v>
      </c>
      <c r="E14" s="32">
        <v>1.1000000000000001</v>
      </c>
    </row>
    <row r="15" spans="1:24" x14ac:dyDescent="0.2">
      <c r="A15" s="29">
        <v>2015</v>
      </c>
      <c r="B15" s="54">
        <v>1</v>
      </c>
      <c r="C15" s="54">
        <v>1</v>
      </c>
      <c r="D15" s="54">
        <v>1</v>
      </c>
      <c r="E15" s="32">
        <v>1</v>
      </c>
    </row>
    <row r="16" spans="1:24" x14ac:dyDescent="0.2">
      <c r="A16" s="29">
        <v>2016</v>
      </c>
      <c r="B16" s="55">
        <v>1</v>
      </c>
      <c r="C16" s="54">
        <v>1</v>
      </c>
      <c r="D16" s="54">
        <v>1</v>
      </c>
      <c r="E16" s="32">
        <v>1</v>
      </c>
    </row>
    <row r="17" spans="1:20" x14ac:dyDescent="0.2">
      <c r="A17" s="1" t="s">
        <v>65</v>
      </c>
    </row>
    <row r="19" spans="1:20" ht="113.25" customHeight="1" x14ac:dyDescent="0.2">
      <c r="A19" s="60" t="s">
        <v>66</v>
      </c>
      <c r="B19" s="60"/>
      <c r="C19" s="60"/>
      <c r="D19" s="60"/>
      <c r="E19" s="60"/>
      <c r="F19" s="60"/>
      <c r="G19" s="60"/>
      <c r="H19" s="60"/>
      <c r="I19" s="60"/>
      <c r="J19" s="60"/>
      <c r="K19" s="60"/>
      <c r="L19" s="60"/>
      <c r="M19" s="60"/>
      <c r="N19" s="60"/>
      <c r="O19" s="60"/>
      <c r="P19" s="60"/>
      <c r="Q19" s="60"/>
      <c r="R19" s="60"/>
      <c r="S19" s="60"/>
      <c r="T19" s="60"/>
    </row>
    <row r="20" spans="1:20" ht="65.25" customHeight="1" x14ac:dyDescent="0.2">
      <c r="A20" s="60"/>
      <c r="B20" s="60"/>
      <c r="C20" s="60"/>
      <c r="D20" s="60"/>
      <c r="E20" s="60"/>
      <c r="F20" s="60"/>
      <c r="G20" s="60"/>
      <c r="H20" s="60"/>
      <c r="I20" s="60"/>
      <c r="J20" s="60"/>
      <c r="K20" s="60"/>
      <c r="L20" s="60"/>
      <c r="M20" s="60"/>
      <c r="N20" s="60"/>
      <c r="O20" s="60"/>
      <c r="P20" s="60"/>
      <c r="Q20" s="60"/>
      <c r="R20" s="60"/>
      <c r="S20" s="60"/>
      <c r="T20" s="60"/>
    </row>
    <row r="22" spans="1:20" ht="15" x14ac:dyDescent="0.25">
      <c r="A22" s="58" t="s">
        <v>69</v>
      </c>
    </row>
    <row r="24" spans="1:20" ht="42.75" x14ac:dyDescent="0.2">
      <c r="A24" s="33" t="s">
        <v>25</v>
      </c>
      <c r="B24" s="34" t="s">
        <v>29</v>
      </c>
      <c r="C24" s="34" t="s">
        <v>26</v>
      </c>
      <c r="D24" s="34" t="s">
        <v>27</v>
      </c>
      <c r="E24" s="34" t="s">
        <v>28</v>
      </c>
    </row>
    <row r="25" spans="1:20" x14ac:dyDescent="0.2">
      <c r="A25" s="29">
        <v>2012</v>
      </c>
      <c r="B25" s="30">
        <v>0</v>
      </c>
      <c r="C25" s="30">
        <v>0</v>
      </c>
      <c r="D25" s="30">
        <v>0</v>
      </c>
      <c r="E25" s="31">
        <v>0</v>
      </c>
    </row>
    <row r="26" spans="1:20" x14ac:dyDescent="0.2">
      <c r="A26" s="29">
        <v>2013</v>
      </c>
      <c r="B26" s="30">
        <v>0.25</v>
      </c>
      <c r="C26" s="30">
        <v>0.25</v>
      </c>
      <c r="D26" s="30">
        <v>0.1</v>
      </c>
      <c r="E26" s="31">
        <v>0.4</v>
      </c>
    </row>
    <row r="27" spans="1:20" x14ac:dyDescent="0.2">
      <c r="A27" s="29">
        <v>2014</v>
      </c>
      <c r="B27" s="30">
        <v>0.75</v>
      </c>
      <c r="C27" s="30">
        <v>0.9</v>
      </c>
      <c r="D27" s="30">
        <v>0.89</v>
      </c>
      <c r="E27" s="31">
        <v>0.9889</v>
      </c>
    </row>
    <row r="28" spans="1:20" x14ac:dyDescent="0.2">
      <c r="A28" s="29">
        <v>2015</v>
      </c>
      <c r="B28" s="54">
        <v>1</v>
      </c>
      <c r="C28" s="54">
        <v>1</v>
      </c>
      <c r="D28" s="54">
        <v>0.93</v>
      </c>
      <c r="E28" s="31">
        <v>0.93</v>
      </c>
    </row>
    <row r="29" spans="1:20" x14ac:dyDescent="0.2">
      <c r="A29" s="29">
        <v>2016</v>
      </c>
      <c r="B29" s="55">
        <v>1</v>
      </c>
      <c r="C29" s="54">
        <v>1</v>
      </c>
      <c r="D29" s="54">
        <v>1</v>
      </c>
      <c r="E29" s="31">
        <v>1</v>
      </c>
    </row>
    <row r="31" spans="1:20" x14ac:dyDescent="0.2">
      <c r="A31" s="1" t="s">
        <v>65</v>
      </c>
    </row>
    <row r="33" spans="1:20" ht="26.25" customHeight="1" x14ac:dyDescent="0.2">
      <c r="A33" s="60" t="s">
        <v>67</v>
      </c>
      <c r="B33" s="60"/>
      <c r="C33" s="60"/>
      <c r="D33" s="60"/>
      <c r="E33" s="60"/>
      <c r="F33" s="60"/>
      <c r="G33" s="60"/>
      <c r="H33" s="60"/>
      <c r="I33" s="60"/>
      <c r="J33" s="60"/>
      <c r="K33" s="60"/>
      <c r="L33" s="60"/>
      <c r="M33" s="60"/>
      <c r="N33" s="60"/>
      <c r="O33" s="60"/>
      <c r="P33" s="60"/>
      <c r="Q33" s="60"/>
      <c r="R33" s="60"/>
      <c r="S33" s="60"/>
      <c r="T33" s="60"/>
    </row>
    <row r="34" spans="1:20" ht="28.5" customHeight="1" x14ac:dyDescent="0.2">
      <c r="A34" s="60"/>
      <c r="B34" s="60"/>
      <c r="C34" s="60"/>
      <c r="D34" s="60"/>
      <c r="E34" s="60"/>
      <c r="F34" s="60"/>
      <c r="G34" s="60"/>
      <c r="H34" s="60"/>
      <c r="I34" s="60"/>
      <c r="J34" s="60"/>
      <c r="K34" s="60"/>
      <c r="L34" s="60"/>
      <c r="M34" s="60"/>
      <c r="N34" s="60"/>
      <c r="O34" s="60"/>
      <c r="P34" s="60"/>
      <c r="Q34" s="60"/>
      <c r="R34" s="60"/>
      <c r="S34" s="60"/>
      <c r="T34" s="60"/>
    </row>
    <row r="35" spans="1:20" ht="31.5" customHeight="1" x14ac:dyDescent="0.2">
      <c r="A35" s="60"/>
      <c r="B35" s="60"/>
      <c r="C35" s="60"/>
      <c r="D35" s="60"/>
      <c r="E35" s="60"/>
      <c r="F35" s="60"/>
      <c r="G35" s="60"/>
      <c r="H35" s="60"/>
      <c r="I35" s="60"/>
      <c r="J35" s="60"/>
      <c r="K35" s="60"/>
      <c r="L35" s="60"/>
      <c r="M35" s="60"/>
      <c r="N35" s="60"/>
      <c r="O35" s="60"/>
      <c r="P35" s="60"/>
      <c r="Q35" s="60"/>
      <c r="R35" s="60"/>
      <c r="S35" s="60"/>
      <c r="T35" s="60"/>
    </row>
    <row r="36" spans="1:20" ht="23.25" customHeight="1" x14ac:dyDescent="0.2">
      <c r="A36" s="60"/>
      <c r="B36" s="60"/>
      <c r="C36" s="60"/>
      <c r="D36" s="60"/>
      <c r="E36" s="60"/>
      <c r="F36" s="60"/>
      <c r="G36" s="60"/>
      <c r="H36" s="60"/>
      <c r="I36" s="60"/>
      <c r="J36" s="60"/>
      <c r="K36" s="60"/>
      <c r="L36" s="60"/>
      <c r="M36" s="60"/>
      <c r="N36" s="60"/>
      <c r="O36" s="60"/>
      <c r="P36" s="60"/>
      <c r="Q36" s="60"/>
      <c r="R36" s="60"/>
      <c r="S36" s="60"/>
      <c r="T36" s="60"/>
    </row>
    <row r="37" spans="1:20" ht="98.25" customHeight="1" x14ac:dyDescent="0.2">
      <c r="A37" s="60"/>
      <c r="B37" s="60"/>
      <c r="C37" s="60"/>
      <c r="D37" s="60"/>
      <c r="E37" s="60"/>
      <c r="F37" s="60"/>
      <c r="G37" s="60"/>
      <c r="H37" s="60"/>
      <c r="I37" s="60"/>
      <c r="J37" s="60"/>
      <c r="K37" s="60"/>
      <c r="L37" s="60"/>
      <c r="M37" s="60"/>
      <c r="N37" s="60"/>
      <c r="O37" s="60"/>
      <c r="P37" s="60"/>
      <c r="Q37" s="60"/>
      <c r="R37" s="60"/>
      <c r="S37" s="60"/>
      <c r="T37" s="60"/>
    </row>
  </sheetData>
  <mergeCells count="18">
    <mergeCell ref="A2:P2"/>
    <mergeCell ref="A19:T20"/>
    <mergeCell ref="A33:T37"/>
    <mergeCell ref="S4:S5"/>
    <mergeCell ref="T4:T5"/>
    <mergeCell ref="U4:U5"/>
    <mergeCell ref="V4:V5"/>
    <mergeCell ref="W4:W5"/>
    <mergeCell ref="X4:X5"/>
    <mergeCell ref="M4:M5"/>
    <mergeCell ref="N4:N5"/>
    <mergeCell ref="O4:O5"/>
    <mergeCell ref="P4:P5"/>
    <mergeCell ref="Q4:Q5"/>
    <mergeCell ref="R4:R5"/>
    <mergeCell ref="Q2:X2"/>
    <mergeCell ref="A4:A6"/>
    <mergeCell ref="B4:B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7DBDA-8AD1-421F-931E-16DC8CCBB887}">
  <dimension ref="A2:Z66"/>
  <sheetViews>
    <sheetView zoomScale="90" zoomScaleNormal="90" workbookViewId="0">
      <selection activeCell="A57" sqref="A57:R66"/>
    </sheetView>
  </sheetViews>
  <sheetFormatPr baseColWidth="10" defaultRowHeight="14.25" x14ac:dyDescent="0.2"/>
  <cols>
    <col min="1" max="1" width="9.85546875" style="1" customWidth="1"/>
    <col min="2" max="2" width="18.5703125" style="1" customWidth="1"/>
    <col min="3" max="3" width="8.28515625" style="1" customWidth="1"/>
    <col min="4" max="4" width="35" style="1" customWidth="1"/>
    <col min="5" max="6" width="11.42578125" style="1"/>
    <col min="7" max="12" width="11.5703125" style="1" bestFit="1" customWidth="1"/>
    <col min="13" max="13" width="16.5703125" style="1" customWidth="1"/>
    <col min="14" max="14" width="16.85546875" style="1" customWidth="1"/>
    <col min="15" max="15" width="8.140625" style="1" customWidth="1"/>
    <col min="16" max="16" width="23.28515625" style="1" customWidth="1"/>
    <col min="17" max="17" width="8.42578125" style="1" customWidth="1"/>
    <col min="18" max="18" width="22" style="1" customWidth="1"/>
    <col min="19" max="20" width="11.42578125" style="1"/>
    <col min="21" max="26" width="11.5703125" style="1" bestFit="1" customWidth="1"/>
    <col min="27" max="16384" width="11.42578125" style="1"/>
  </cols>
  <sheetData>
    <row r="2" spans="1:26" x14ac:dyDescent="0.2">
      <c r="A2" s="1" t="s">
        <v>106</v>
      </c>
    </row>
    <row r="3" spans="1:26" ht="15" customHeight="1" x14ac:dyDescent="0.2">
      <c r="A3" s="61" t="s">
        <v>101</v>
      </c>
      <c r="B3" s="72"/>
      <c r="C3" s="72"/>
      <c r="D3" s="72"/>
      <c r="E3" s="72"/>
      <c r="F3" s="72"/>
      <c r="G3" s="72"/>
      <c r="H3" s="72"/>
      <c r="I3" s="72"/>
      <c r="J3" s="72"/>
      <c r="K3" s="72"/>
      <c r="L3" s="73"/>
      <c r="M3" s="61" t="s">
        <v>8</v>
      </c>
      <c r="N3" s="72"/>
      <c r="O3" s="72"/>
      <c r="P3" s="72"/>
      <c r="Q3" s="72"/>
      <c r="R3" s="72"/>
      <c r="S3" s="72"/>
      <c r="T3" s="72"/>
      <c r="U3" s="72"/>
      <c r="V3" s="72"/>
      <c r="W3" s="72"/>
      <c r="X3" s="72"/>
      <c r="Y3" s="72"/>
      <c r="Z3" s="73"/>
    </row>
    <row r="4" spans="1:26" ht="45" x14ac:dyDescent="0.2">
      <c r="A4" s="62" t="s">
        <v>72</v>
      </c>
      <c r="B4" s="64" t="s">
        <v>73</v>
      </c>
      <c r="C4" s="62" t="s">
        <v>55</v>
      </c>
      <c r="D4" s="62" t="s">
        <v>32</v>
      </c>
      <c r="E4" s="62" t="s">
        <v>56</v>
      </c>
      <c r="F4" s="62" t="s">
        <v>35</v>
      </c>
      <c r="G4" s="62" t="s">
        <v>38</v>
      </c>
      <c r="H4" s="62" t="s">
        <v>74</v>
      </c>
      <c r="I4" s="62" t="s">
        <v>75</v>
      </c>
      <c r="J4" s="62" t="s">
        <v>76</v>
      </c>
      <c r="K4" s="62" t="s">
        <v>77</v>
      </c>
      <c r="L4" s="62" t="s">
        <v>62</v>
      </c>
      <c r="M4" s="62" t="s">
        <v>78</v>
      </c>
      <c r="N4" s="62" t="s">
        <v>79</v>
      </c>
      <c r="O4" s="62" t="s">
        <v>107</v>
      </c>
      <c r="P4" s="62" t="s">
        <v>99</v>
      </c>
      <c r="Q4" s="62" t="s">
        <v>107</v>
      </c>
      <c r="R4" s="62" t="s">
        <v>100</v>
      </c>
      <c r="S4" s="62" t="s">
        <v>56</v>
      </c>
      <c r="T4" s="62" t="s">
        <v>35</v>
      </c>
      <c r="U4" s="62" t="s">
        <v>43</v>
      </c>
      <c r="V4" s="62" t="s">
        <v>80</v>
      </c>
      <c r="W4" s="62" t="s">
        <v>81</v>
      </c>
      <c r="X4" s="62" t="s">
        <v>82</v>
      </c>
      <c r="Y4" s="62" t="s">
        <v>83</v>
      </c>
      <c r="Z4" s="62" t="s">
        <v>63</v>
      </c>
    </row>
    <row r="5" spans="1:26" ht="57" x14ac:dyDescent="0.2">
      <c r="A5" s="40">
        <v>54</v>
      </c>
      <c r="B5" s="49" t="s">
        <v>44</v>
      </c>
      <c r="C5" s="36" t="s">
        <v>84</v>
      </c>
      <c r="D5" s="68" t="s">
        <v>85</v>
      </c>
      <c r="E5" s="50" t="s">
        <v>2</v>
      </c>
      <c r="F5" s="38" t="s">
        <v>1</v>
      </c>
      <c r="G5" s="39">
        <v>0</v>
      </c>
      <c r="H5" s="39">
        <v>10</v>
      </c>
      <c r="I5" s="39">
        <v>20</v>
      </c>
      <c r="J5" s="39">
        <v>40</v>
      </c>
      <c r="K5" s="39">
        <v>0</v>
      </c>
      <c r="L5" s="39">
        <f>SUM(G5:K5)</f>
        <v>70</v>
      </c>
      <c r="M5" s="65" t="s">
        <v>86</v>
      </c>
      <c r="N5" s="65" t="s">
        <v>87</v>
      </c>
      <c r="O5" s="46">
        <v>509</v>
      </c>
      <c r="P5" s="33" t="s">
        <v>88</v>
      </c>
      <c r="Q5" s="46">
        <v>516</v>
      </c>
      <c r="R5" s="33" t="s">
        <v>89</v>
      </c>
      <c r="S5" s="71" t="s">
        <v>2</v>
      </c>
      <c r="T5" s="71" t="s">
        <v>1</v>
      </c>
      <c r="U5" s="74">
        <v>0</v>
      </c>
      <c r="V5" s="74">
        <v>10</v>
      </c>
      <c r="W5" s="74">
        <v>20</v>
      </c>
      <c r="X5" s="74">
        <v>40</v>
      </c>
      <c r="Y5" s="74">
        <v>0</v>
      </c>
      <c r="Z5" s="75">
        <f>U5+V5+W5+X5+Y5</f>
        <v>70</v>
      </c>
    </row>
    <row r="6" spans="1:26" ht="36" customHeight="1" x14ac:dyDescent="0.2">
      <c r="A6" s="40"/>
      <c r="B6" s="49"/>
      <c r="C6" s="36" t="s">
        <v>90</v>
      </c>
      <c r="D6" s="68" t="s">
        <v>91</v>
      </c>
      <c r="E6" s="50" t="s">
        <v>2</v>
      </c>
      <c r="F6" s="39" t="s">
        <v>1</v>
      </c>
      <c r="G6" s="39">
        <v>1</v>
      </c>
      <c r="H6" s="39">
        <v>0</v>
      </c>
      <c r="I6" s="39">
        <v>9</v>
      </c>
      <c r="J6" s="39">
        <v>10</v>
      </c>
      <c r="K6" s="39">
        <v>0</v>
      </c>
      <c r="L6" s="39">
        <f>SUM(G6:K6)</f>
        <v>20</v>
      </c>
      <c r="M6" s="66"/>
      <c r="N6" s="66"/>
      <c r="O6" s="41">
        <v>508</v>
      </c>
      <c r="P6" s="76" t="s">
        <v>91</v>
      </c>
      <c r="Q6" s="41">
        <v>515</v>
      </c>
      <c r="R6" s="76" t="s">
        <v>92</v>
      </c>
      <c r="S6" s="63" t="s">
        <v>2</v>
      </c>
      <c r="T6" s="63" t="s">
        <v>1</v>
      </c>
      <c r="U6" s="52">
        <v>0.1</v>
      </c>
      <c r="V6" s="52">
        <v>0</v>
      </c>
      <c r="W6" s="52">
        <v>9.9</v>
      </c>
      <c r="X6" s="52">
        <v>10</v>
      </c>
      <c r="Y6" s="52">
        <v>0</v>
      </c>
      <c r="Z6" s="52">
        <f>U6+V6+W6+X6+Y6</f>
        <v>20</v>
      </c>
    </row>
    <row r="7" spans="1:26" ht="42.75" x14ac:dyDescent="0.2">
      <c r="A7" s="40"/>
      <c r="B7" s="49"/>
      <c r="C7" s="36" t="s">
        <v>93</v>
      </c>
      <c r="D7" s="68" t="s">
        <v>94</v>
      </c>
      <c r="E7" s="50" t="s">
        <v>2</v>
      </c>
      <c r="F7" s="39" t="s">
        <v>3</v>
      </c>
      <c r="G7" s="39">
        <v>100</v>
      </c>
      <c r="H7" s="39">
        <v>0</v>
      </c>
      <c r="I7" s="39">
        <v>0</v>
      </c>
      <c r="J7" s="39">
        <v>0</v>
      </c>
      <c r="K7" s="39">
        <v>0</v>
      </c>
      <c r="L7" s="39">
        <v>100</v>
      </c>
      <c r="M7" s="66"/>
      <c r="N7" s="66"/>
      <c r="O7" s="41"/>
      <c r="P7" s="76"/>
      <c r="Q7" s="41"/>
      <c r="R7" s="76"/>
      <c r="S7" s="63"/>
      <c r="T7" s="63"/>
      <c r="U7" s="52"/>
      <c r="V7" s="52"/>
      <c r="W7" s="52"/>
      <c r="X7" s="52"/>
      <c r="Y7" s="52"/>
      <c r="Z7" s="52"/>
    </row>
    <row r="8" spans="1:26" ht="57" x14ac:dyDescent="0.2">
      <c r="A8" s="40"/>
      <c r="B8" s="49"/>
      <c r="C8" s="36" t="s">
        <v>95</v>
      </c>
      <c r="D8" s="68" t="s">
        <v>96</v>
      </c>
      <c r="E8" s="50" t="s">
        <v>2</v>
      </c>
      <c r="F8" s="38" t="s">
        <v>1</v>
      </c>
      <c r="G8" s="39">
        <v>2.5</v>
      </c>
      <c r="H8" s="39">
        <v>55</v>
      </c>
      <c r="I8" s="39">
        <v>42.5</v>
      </c>
      <c r="J8" s="39">
        <v>0</v>
      </c>
      <c r="K8" s="39">
        <v>0</v>
      </c>
      <c r="L8" s="39">
        <f>SUM(G8:K8)</f>
        <v>100</v>
      </c>
      <c r="M8" s="67"/>
      <c r="N8" s="67"/>
      <c r="O8" s="46">
        <v>510</v>
      </c>
      <c r="P8" s="33" t="s">
        <v>97</v>
      </c>
      <c r="Q8" s="46">
        <v>517</v>
      </c>
      <c r="R8" s="33" t="s">
        <v>98</v>
      </c>
      <c r="S8" s="71" t="s">
        <v>2</v>
      </c>
      <c r="T8" s="71" t="s">
        <v>1</v>
      </c>
      <c r="U8" s="69">
        <v>2.5</v>
      </c>
      <c r="V8" s="70">
        <v>55</v>
      </c>
      <c r="W8" s="70">
        <v>42.5</v>
      </c>
      <c r="X8" s="69">
        <v>0</v>
      </c>
      <c r="Y8" s="69">
        <v>0</v>
      </c>
      <c r="Z8" s="75">
        <f>U8+V8+W8+X8+Y8</f>
        <v>100</v>
      </c>
    </row>
    <row r="11" spans="1:26" ht="15" x14ac:dyDescent="0.25">
      <c r="A11" s="58" t="s">
        <v>108</v>
      </c>
    </row>
    <row r="13" spans="1:26" ht="42.75" x14ac:dyDescent="0.2">
      <c r="F13" s="33" t="s">
        <v>25</v>
      </c>
      <c r="G13" s="34" t="s">
        <v>29</v>
      </c>
      <c r="H13" s="34" t="s">
        <v>26</v>
      </c>
      <c r="I13" s="34" t="s">
        <v>27</v>
      </c>
      <c r="J13" s="34" t="s">
        <v>28</v>
      </c>
    </row>
    <row r="14" spans="1:26" x14ac:dyDescent="0.2">
      <c r="F14" s="29">
        <v>2016</v>
      </c>
      <c r="G14" s="54">
        <v>0.1</v>
      </c>
      <c r="H14" s="54">
        <v>0.1</v>
      </c>
      <c r="I14" s="54">
        <v>0.1</v>
      </c>
      <c r="J14" s="31">
        <v>1</v>
      </c>
    </row>
    <row r="15" spans="1:26" x14ac:dyDescent="0.2">
      <c r="F15" s="29">
        <v>2017</v>
      </c>
      <c r="G15" s="30">
        <v>0</v>
      </c>
      <c r="H15" s="30">
        <v>0</v>
      </c>
      <c r="I15" s="30">
        <v>0</v>
      </c>
      <c r="J15" s="31">
        <v>0</v>
      </c>
    </row>
    <row r="16" spans="1:26" x14ac:dyDescent="0.2">
      <c r="F16" s="29">
        <v>2018</v>
      </c>
      <c r="G16" s="54">
        <v>9.9</v>
      </c>
      <c r="H16" s="54">
        <v>2.9</v>
      </c>
      <c r="I16" s="30">
        <v>2.9</v>
      </c>
      <c r="J16" s="32">
        <v>1</v>
      </c>
    </row>
    <row r="17" spans="1:18" x14ac:dyDescent="0.2">
      <c r="F17" s="29">
        <v>2019</v>
      </c>
      <c r="G17" s="54">
        <v>10</v>
      </c>
      <c r="H17" s="54">
        <v>13.5</v>
      </c>
      <c r="I17" s="54">
        <v>6.46</v>
      </c>
      <c r="J17" s="32">
        <v>0.47849999999999998</v>
      </c>
    </row>
    <row r="18" spans="1:18" x14ac:dyDescent="0.2">
      <c r="F18" s="29">
        <v>2020</v>
      </c>
      <c r="G18" s="55">
        <v>0</v>
      </c>
      <c r="H18" s="54">
        <v>10.54</v>
      </c>
      <c r="I18" s="54">
        <v>7.19</v>
      </c>
      <c r="J18" s="32">
        <v>0.68220000000000003</v>
      </c>
    </row>
    <row r="19" spans="1:18" x14ac:dyDescent="0.2">
      <c r="F19" s="28" t="s">
        <v>21</v>
      </c>
      <c r="G19" s="77">
        <v>20</v>
      </c>
      <c r="H19" s="54">
        <v>20</v>
      </c>
      <c r="I19" s="54">
        <v>16.649999999999999</v>
      </c>
      <c r="J19" s="31">
        <v>0.83250000000000002</v>
      </c>
    </row>
    <row r="20" spans="1:18" x14ac:dyDescent="0.2">
      <c r="F20" s="1" t="s">
        <v>109</v>
      </c>
    </row>
    <row r="23" spans="1:18" ht="381" customHeight="1" x14ac:dyDescent="0.2">
      <c r="A23" s="60" t="s">
        <v>110</v>
      </c>
      <c r="B23" s="60"/>
      <c r="C23" s="60"/>
      <c r="D23" s="60"/>
      <c r="E23" s="60"/>
      <c r="F23" s="60"/>
      <c r="G23" s="60"/>
      <c r="H23" s="60"/>
      <c r="I23" s="60"/>
      <c r="J23" s="60"/>
      <c r="K23" s="60"/>
      <c r="L23" s="60"/>
      <c r="M23" s="60"/>
      <c r="N23" s="60"/>
      <c r="O23" s="60"/>
      <c r="P23" s="60"/>
      <c r="Q23" s="60"/>
      <c r="R23" s="60"/>
    </row>
    <row r="24" spans="1:18" x14ac:dyDescent="0.2">
      <c r="A24" s="57"/>
    </row>
    <row r="25" spans="1:18" ht="15" x14ac:dyDescent="0.25">
      <c r="A25" s="78" t="s">
        <v>111</v>
      </c>
    </row>
    <row r="26" spans="1:18" x14ac:dyDescent="0.2">
      <c r="A26" s="57"/>
    </row>
    <row r="27" spans="1:18" ht="42.75" x14ac:dyDescent="0.2">
      <c r="F27" s="33" t="s">
        <v>25</v>
      </c>
      <c r="G27" s="34" t="s">
        <v>29</v>
      </c>
      <c r="H27" s="34" t="s">
        <v>26</v>
      </c>
      <c r="I27" s="34" t="s">
        <v>27</v>
      </c>
      <c r="J27" s="34" t="s">
        <v>28</v>
      </c>
    </row>
    <row r="28" spans="1:18" x14ac:dyDescent="0.2">
      <c r="F28" s="29">
        <v>2016</v>
      </c>
      <c r="G28" s="54">
        <v>0</v>
      </c>
      <c r="H28" s="54">
        <v>0</v>
      </c>
      <c r="I28" s="54">
        <v>0</v>
      </c>
      <c r="J28" s="31">
        <v>0</v>
      </c>
    </row>
    <row r="29" spans="1:18" x14ac:dyDescent="0.2">
      <c r="F29" s="29">
        <v>2017</v>
      </c>
      <c r="G29" s="54">
        <v>10</v>
      </c>
      <c r="H29" s="54">
        <v>10</v>
      </c>
      <c r="I29" s="54">
        <v>8</v>
      </c>
      <c r="J29" s="31">
        <v>0.8</v>
      </c>
    </row>
    <row r="30" spans="1:18" x14ac:dyDescent="0.2">
      <c r="F30" s="29">
        <v>2018</v>
      </c>
      <c r="G30" s="54">
        <v>20</v>
      </c>
      <c r="H30" s="54">
        <v>2</v>
      </c>
      <c r="I30" s="54">
        <v>1.95</v>
      </c>
      <c r="J30" s="31">
        <v>0.97499999999999998</v>
      </c>
    </row>
    <row r="31" spans="1:18" x14ac:dyDescent="0.2">
      <c r="F31" s="29">
        <v>2019</v>
      </c>
      <c r="G31" s="54">
        <v>40</v>
      </c>
      <c r="H31" s="54">
        <v>27.8</v>
      </c>
      <c r="I31" s="54">
        <v>3.38</v>
      </c>
      <c r="J31" s="31">
        <v>0.1216</v>
      </c>
    </row>
    <row r="32" spans="1:18" x14ac:dyDescent="0.2">
      <c r="F32" s="29">
        <v>2020</v>
      </c>
      <c r="G32" s="55">
        <v>0</v>
      </c>
      <c r="H32" s="54">
        <v>56.67</v>
      </c>
      <c r="I32" s="54">
        <v>8.9700000000000006</v>
      </c>
      <c r="J32" s="31">
        <v>0.1583</v>
      </c>
    </row>
    <row r="33" spans="1:18" x14ac:dyDescent="0.2">
      <c r="F33" s="28" t="s">
        <v>21</v>
      </c>
      <c r="G33" s="77">
        <v>70</v>
      </c>
      <c r="H33" s="54">
        <v>70</v>
      </c>
      <c r="I33" s="54">
        <v>22.3</v>
      </c>
      <c r="J33" s="31">
        <v>0.31859999999999999</v>
      </c>
    </row>
    <row r="34" spans="1:18" x14ac:dyDescent="0.2">
      <c r="F34" s="1" t="s">
        <v>109</v>
      </c>
    </row>
    <row r="37" spans="1:18" ht="14.25" customHeight="1" x14ac:dyDescent="0.2">
      <c r="A37" s="60" t="s">
        <v>112</v>
      </c>
      <c r="B37" s="60"/>
      <c r="C37" s="60"/>
      <c r="D37" s="60"/>
      <c r="E37" s="60"/>
      <c r="F37" s="60"/>
      <c r="G37" s="60"/>
      <c r="H37" s="60"/>
      <c r="I37" s="60"/>
      <c r="J37" s="60"/>
      <c r="K37" s="60"/>
      <c r="L37" s="60"/>
      <c r="M37" s="60"/>
      <c r="N37" s="60"/>
      <c r="O37" s="60"/>
      <c r="P37" s="60"/>
      <c r="Q37" s="60"/>
      <c r="R37" s="60"/>
    </row>
    <row r="38" spans="1:18" x14ac:dyDescent="0.2">
      <c r="A38" s="60"/>
      <c r="B38" s="60"/>
      <c r="C38" s="60"/>
      <c r="D38" s="60"/>
      <c r="E38" s="60"/>
      <c r="F38" s="60"/>
      <c r="G38" s="60"/>
      <c r="H38" s="60"/>
      <c r="I38" s="60"/>
      <c r="J38" s="60"/>
      <c r="K38" s="60"/>
      <c r="L38" s="60"/>
      <c r="M38" s="60"/>
      <c r="N38" s="60"/>
      <c r="O38" s="60"/>
      <c r="P38" s="60"/>
      <c r="Q38" s="60"/>
      <c r="R38" s="60"/>
    </row>
    <row r="39" spans="1:18" x14ac:dyDescent="0.2">
      <c r="A39" s="60"/>
      <c r="B39" s="60"/>
      <c r="C39" s="60"/>
      <c r="D39" s="60"/>
      <c r="E39" s="60"/>
      <c r="F39" s="60"/>
      <c r="G39" s="60"/>
      <c r="H39" s="60"/>
      <c r="I39" s="60"/>
      <c r="J39" s="60"/>
      <c r="K39" s="60"/>
      <c r="L39" s="60"/>
      <c r="M39" s="60"/>
      <c r="N39" s="60"/>
      <c r="O39" s="60"/>
      <c r="P39" s="60"/>
      <c r="Q39" s="60"/>
      <c r="R39" s="60"/>
    </row>
    <row r="40" spans="1:18" x14ac:dyDescent="0.2">
      <c r="A40" s="60"/>
      <c r="B40" s="60"/>
      <c r="C40" s="60"/>
      <c r="D40" s="60"/>
      <c r="E40" s="60"/>
      <c r="F40" s="60"/>
      <c r="G40" s="60"/>
      <c r="H40" s="60"/>
      <c r="I40" s="60"/>
      <c r="J40" s="60"/>
      <c r="K40" s="60"/>
      <c r="L40" s="60"/>
      <c r="M40" s="60"/>
      <c r="N40" s="60"/>
      <c r="O40" s="60"/>
      <c r="P40" s="60"/>
      <c r="Q40" s="60"/>
      <c r="R40" s="60"/>
    </row>
    <row r="41" spans="1:18" x14ac:dyDescent="0.2">
      <c r="A41" s="60"/>
      <c r="B41" s="60"/>
      <c r="C41" s="60"/>
      <c r="D41" s="60"/>
      <c r="E41" s="60"/>
      <c r="F41" s="60"/>
      <c r="G41" s="60"/>
      <c r="H41" s="60"/>
      <c r="I41" s="60"/>
      <c r="J41" s="60"/>
      <c r="K41" s="60"/>
      <c r="L41" s="60"/>
      <c r="M41" s="60"/>
      <c r="N41" s="60"/>
      <c r="O41" s="60"/>
      <c r="P41" s="60"/>
      <c r="Q41" s="60"/>
      <c r="R41" s="60"/>
    </row>
    <row r="42" spans="1:18" x14ac:dyDescent="0.2">
      <c r="A42" s="60"/>
      <c r="B42" s="60"/>
      <c r="C42" s="60"/>
      <c r="D42" s="60"/>
      <c r="E42" s="60"/>
      <c r="F42" s="60"/>
      <c r="G42" s="60"/>
      <c r="H42" s="60"/>
      <c r="I42" s="60"/>
      <c r="J42" s="60"/>
      <c r="K42" s="60"/>
      <c r="L42" s="60"/>
      <c r="M42" s="60"/>
      <c r="N42" s="60"/>
      <c r="O42" s="60"/>
      <c r="P42" s="60"/>
      <c r="Q42" s="60"/>
      <c r="R42" s="60"/>
    </row>
    <row r="43" spans="1:18" ht="32.25" customHeight="1" x14ac:dyDescent="0.2">
      <c r="A43" s="60"/>
      <c r="B43" s="60"/>
      <c r="C43" s="60"/>
      <c r="D43" s="60"/>
      <c r="E43" s="60"/>
      <c r="F43" s="60"/>
      <c r="G43" s="60"/>
      <c r="H43" s="60"/>
      <c r="I43" s="60"/>
      <c r="J43" s="60"/>
      <c r="K43" s="60"/>
      <c r="L43" s="60"/>
      <c r="M43" s="60"/>
      <c r="N43" s="60"/>
      <c r="O43" s="60"/>
      <c r="P43" s="60"/>
      <c r="Q43" s="60"/>
      <c r="R43" s="60"/>
    </row>
    <row r="44" spans="1:18" ht="46.5" customHeight="1" x14ac:dyDescent="0.2">
      <c r="A44" s="60"/>
      <c r="B44" s="60"/>
      <c r="C44" s="60"/>
      <c r="D44" s="60"/>
      <c r="E44" s="60"/>
      <c r="F44" s="60"/>
      <c r="G44" s="60"/>
      <c r="H44" s="60"/>
      <c r="I44" s="60"/>
      <c r="J44" s="60"/>
      <c r="K44" s="60"/>
      <c r="L44" s="60"/>
      <c r="M44" s="60"/>
      <c r="N44" s="60"/>
      <c r="O44" s="60"/>
      <c r="P44" s="60"/>
      <c r="Q44" s="60"/>
      <c r="R44" s="60"/>
    </row>
    <row r="45" spans="1:18" ht="88.5" customHeight="1" x14ac:dyDescent="0.2">
      <c r="A45" s="60"/>
      <c r="B45" s="60"/>
      <c r="C45" s="60"/>
      <c r="D45" s="60"/>
      <c r="E45" s="60"/>
      <c r="F45" s="60"/>
      <c r="G45" s="60"/>
      <c r="H45" s="60"/>
      <c r="I45" s="60"/>
      <c r="J45" s="60"/>
      <c r="K45" s="60"/>
      <c r="L45" s="60"/>
      <c r="M45" s="60"/>
      <c r="N45" s="60"/>
      <c r="O45" s="60"/>
      <c r="P45" s="60"/>
      <c r="Q45" s="60"/>
      <c r="R45" s="60"/>
    </row>
    <row r="47" spans="1:18" ht="15" x14ac:dyDescent="0.25">
      <c r="A47" s="58" t="s">
        <v>113</v>
      </c>
    </row>
    <row r="48" spans="1:18" ht="42.75" x14ac:dyDescent="0.2">
      <c r="F48" s="33" t="s">
        <v>25</v>
      </c>
      <c r="G48" s="34" t="s">
        <v>29</v>
      </c>
      <c r="H48" s="34" t="s">
        <v>26</v>
      </c>
      <c r="I48" s="34" t="s">
        <v>27</v>
      </c>
      <c r="J48" s="34" t="s">
        <v>28</v>
      </c>
    </row>
    <row r="49" spans="1:18" x14ac:dyDescent="0.2">
      <c r="F49" s="29">
        <v>2016</v>
      </c>
      <c r="G49" s="54">
        <v>2.5</v>
      </c>
      <c r="H49" s="54">
        <v>2.5</v>
      </c>
      <c r="I49" s="54">
        <v>2</v>
      </c>
      <c r="J49" s="31">
        <v>0.8</v>
      </c>
    </row>
    <row r="50" spans="1:18" x14ac:dyDescent="0.2">
      <c r="F50" s="29">
        <v>2017</v>
      </c>
      <c r="G50" s="54">
        <v>55</v>
      </c>
      <c r="H50" s="54">
        <v>55.5</v>
      </c>
      <c r="I50" s="54">
        <v>49.88</v>
      </c>
      <c r="J50" s="31">
        <v>0.89870000000000005</v>
      </c>
    </row>
    <row r="51" spans="1:18" x14ac:dyDescent="0.2">
      <c r="F51" s="29">
        <v>2018</v>
      </c>
      <c r="G51" s="54">
        <v>42.5</v>
      </c>
      <c r="H51" s="54">
        <v>25</v>
      </c>
      <c r="I51" s="54">
        <v>25</v>
      </c>
      <c r="J51" s="31">
        <v>1</v>
      </c>
    </row>
    <row r="52" spans="1:18" x14ac:dyDescent="0.2">
      <c r="F52" s="29">
        <v>2019</v>
      </c>
      <c r="G52" s="54">
        <v>0</v>
      </c>
      <c r="H52" s="54">
        <v>23.12</v>
      </c>
      <c r="I52" s="54">
        <v>18.64</v>
      </c>
      <c r="J52" s="31">
        <v>0.80620000000000003</v>
      </c>
    </row>
    <row r="53" spans="1:18" x14ac:dyDescent="0.2">
      <c r="F53" s="29">
        <v>2020</v>
      </c>
      <c r="G53" s="55">
        <v>0</v>
      </c>
      <c r="H53" s="54">
        <v>4.4800000000000004</v>
      </c>
      <c r="I53" s="54">
        <v>0.93</v>
      </c>
      <c r="J53" s="31">
        <v>0.20760000000000001</v>
      </c>
    </row>
    <row r="54" spans="1:18" x14ac:dyDescent="0.2">
      <c r="F54" s="28" t="s">
        <v>21</v>
      </c>
      <c r="G54" s="77">
        <v>100</v>
      </c>
      <c r="H54" s="54">
        <v>100</v>
      </c>
      <c r="I54" s="54">
        <v>96.45</v>
      </c>
      <c r="J54" s="31">
        <v>0.96450000000000002</v>
      </c>
    </row>
    <row r="55" spans="1:18" x14ac:dyDescent="0.2">
      <c r="F55" s="1" t="s">
        <v>109</v>
      </c>
    </row>
    <row r="57" spans="1:18" ht="14.25" customHeight="1" x14ac:dyDescent="0.2">
      <c r="A57" s="60" t="s">
        <v>114</v>
      </c>
      <c r="B57" s="60"/>
      <c r="C57" s="60"/>
      <c r="D57" s="60"/>
      <c r="E57" s="60"/>
      <c r="F57" s="60"/>
      <c r="G57" s="60"/>
      <c r="H57" s="60"/>
      <c r="I57" s="60"/>
      <c r="J57" s="60"/>
      <c r="K57" s="60"/>
      <c r="L57" s="60"/>
      <c r="M57" s="60"/>
      <c r="N57" s="60"/>
      <c r="O57" s="60"/>
      <c r="P57" s="60"/>
      <c r="Q57" s="60"/>
      <c r="R57" s="60"/>
    </row>
    <row r="58" spans="1:18" x14ac:dyDescent="0.2">
      <c r="A58" s="60"/>
      <c r="B58" s="60"/>
      <c r="C58" s="60"/>
      <c r="D58" s="60"/>
      <c r="E58" s="60"/>
      <c r="F58" s="60"/>
      <c r="G58" s="60"/>
      <c r="H58" s="60"/>
      <c r="I58" s="60"/>
      <c r="J58" s="60"/>
      <c r="K58" s="60"/>
      <c r="L58" s="60"/>
      <c r="M58" s="60"/>
      <c r="N58" s="60"/>
      <c r="O58" s="60"/>
      <c r="P58" s="60"/>
      <c r="Q58" s="60"/>
      <c r="R58" s="60"/>
    </row>
    <row r="59" spans="1:18" x14ac:dyDescent="0.2">
      <c r="A59" s="60"/>
      <c r="B59" s="60"/>
      <c r="C59" s="60"/>
      <c r="D59" s="60"/>
      <c r="E59" s="60"/>
      <c r="F59" s="60"/>
      <c r="G59" s="60"/>
      <c r="H59" s="60"/>
      <c r="I59" s="60"/>
      <c r="J59" s="60"/>
      <c r="K59" s="60"/>
      <c r="L59" s="60"/>
      <c r="M59" s="60"/>
      <c r="N59" s="60"/>
      <c r="O59" s="60"/>
      <c r="P59" s="60"/>
      <c r="Q59" s="60"/>
      <c r="R59" s="60"/>
    </row>
    <row r="60" spans="1:18" x14ac:dyDescent="0.2">
      <c r="A60" s="60"/>
      <c r="B60" s="60"/>
      <c r="C60" s="60"/>
      <c r="D60" s="60"/>
      <c r="E60" s="60"/>
      <c r="F60" s="60"/>
      <c r="G60" s="60"/>
      <c r="H60" s="60"/>
      <c r="I60" s="60"/>
      <c r="J60" s="60"/>
      <c r="K60" s="60"/>
      <c r="L60" s="60"/>
      <c r="M60" s="60"/>
      <c r="N60" s="60"/>
      <c r="O60" s="60"/>
      <c r="P60" s="60"/>
      <c r="Q60" s="60"/>
      <c r="R60" s="60"/>
    </row>
    <row r="61" spans="1:18" x14ac:dyDescent="0.2">
      <c r="A61" s="60"/>
      <c r="B61" s="60"/>
      <c r="C61" s="60"/>
      <c r="D61" s="60"/>
      <c r="E61" s="60"/>
      <c r="F61" s="60"/>
      <c r="G61" s="60"/>
      <c r="H61" s="60"/>
      <c r="I61" s="60"/>
      <c r="J61" s="60"/>
      <c r="K61" s="60"/>
      <c r="L61" s="60"/>
      <c r="M61" s="60"/>
      <c r="N61" s="60"/>
      <c r="O61" s="60"/>
      <c r="P61" s="60"/>
      <c r="Q61" s="60"/>
      <c r="R61" s="60"/>
    </row>
    <row r="62" spans="1:18" x14ac:dyDescent="0.2">
      <c r="A62" s="60"/>
      <c r="B62" s="60"/>
      <c r="C62" s="60"/>
      <c r="D62" s="60"/>
      <c r="E62" s="60"/>
      <c r="F62" s="60"/>
      <c r="G62" s="60"/>
      <c r="H62" s="60"/>
      <c r="I62" s="60"/>
      <c r="J62" s="60"/>
      <c r="K62" s="60"/>
      <c r="L62" s="60"/>
      <c r="M62" s="60"/>
      <c r="N62" s="60"/>
      <c r="O62" s="60"/>
      <c r="P62" s="60"/>
      <c r="Q62" s="60"/>
      <c r="R62" s="60"/>
    </row>
    <row r="63" spans="1:18" x14ac:dyDescent="0.2">
      <c r="A63" s="60"/>
      <c r="B63" s="60"/>
      <c r="C63" s="60"/>
      <c r="D63" s="60"/>
      <c r="E63" s="60"/>
      <c r="F63" s="60"/>
      <c r="G63" s="60"/>
      <c r="H63" s="60"/>
      <c r="I63" s="60"/>
      <c r="J63" s="60"/>
      <c r="K63" s="60"/>
      <c r="L63" s="60"/>
      <c r="M63" s="60"/>
      <c r="N63" s="60"/>
      <c r="O63" s="60"/>
      <c r="P63" s="60"/>
      <c r="Q63" s="60"/>
      <c r="R63" s="60"/>
    </row>
    <row r="64" spans="1:18" x14ac:dyDescent="0.2">
      <c r="A64" s="60"/>
      <c r="B64" s="60"/>
      <c r="C64" s="60"/>
      <c r="D64" s="60"/>
      <c r="E64" s="60"/>
      <c r="F64" s="60"/>
      <c r="G64" s="60"/>
      <c r="H64" s="60"/>
      <c r="I64" s="60"/>
      <c r="J64" s="60"/>
      <c r="K64" s="60"/>
      <c r="L64" s="60"/>
      <c r="M64" s="60"/>
      <c r="N64" s="60"/>
      <c r="O64" s="60"/>
      <c r="P64" s="60"/>
      <c r="Q64" s="60"/>
      <c r="R64" s="60"/>
    </row>
    <row r="65" spans="1:18" x14ac:dyDescent="0.2">
      <c r="A65" s="60"/>
      <c r="B65" s="60"/>
      <c r="C65" s="60"/>
      <c r="D65" s="60"/>
      <c r="E65" s="60"/>
      <c r="F65" s="60"/>
      <c r="G65" s="60"/>
      <c r="H65" s="60"/>
      <c r="I65" s="60"/>
      <c r="J65" s="60"/>
      <c r="K65" s="60"/>
      <c r="L65" s="60"/>
      <c r="M65" s="60"/>
      <c r="N65" s="60"/>
      <c r="O65" s="60"/>
      <c r="P65" s="60"/>
      <c r="Q65" s="60"/>
      <c r="R65" s="60"/>
    </row>
    <row r="66" spans="1:18" ht="62.25" customHeight="1" x14ac:dyDescent="0.2">
      <c r="A66" s="60"/>
      <c r="B66" s="60"/>
      <c r="C66" s="60"/>
      <c r="D66" s="60"/>
      <c r="E66" s="60"/>
      <c r="F66" s="60"/>
      <c r="G66" s="60"/>
      <c r="H66" s="60"/>
      <c r="I66" s="60"/>
      <c r="J66" s="60"/>
      <c r="K66" s="60"/>
      <c r="L66" s="60"/>
      <c r="M66" s="60"/>
      <c r="N66" s="60"/>
      <c r="O66" s="60"/>
      <c r="P66" s="60"/>
      <c r="Q66" s="60"/>
      <c r="R66" s="60"/>
    </row>
  </sheetData>
  <mergeCells count="21">
    <mergeCell ref="A23:R23"/>
    <mergeCell ref="A37:R45"/>
    <mergeCell ref="A57:R66"/>
    <mergeCell ref="A5:A8"/>
    <mergeCell ref="A3:L3"/>
    <mergeCell ref="W6:W7"/>
    <mergeCell ref="X6:X7"/>
    <mergeCell ref="Y6:Y7"/>
    <mergeCell ref="Z6:Z7"/>
    <mergeCell ref="Q6:Q7"/>
    <mergeCell ref="R6:R7"/>
    <mergeCell ref="S6:S7"/>
    <mergeCell ref="T6:T7"/>
    <mergeCell ref="U6:U7"/>
    <mergeCell ref="V6:V7"/>
    <mergeCell ref="B5:B8"/>
    <mergeCell ref="M5:M8"/>
    <mergeCell ref="N5:N8"/>
    <mergeCell ref="O6:O7"/>
    <mergeCell ref="P6:P7"/>
    <mergeCell ref="M3:Z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63C1-245A-450D-9FDF-43111413EEE5}">
  <dimension ref="A3:Q51"/>
  <sheetViews>
    <sheetView tabSelected="1" topLeftCell="A36" zoomScale="90" zoomScaleNormal="90" workbookViewId="0">
      <selection activeCell="A36" sqref="A36:N36"/>
    </sheetView>
  </sheetViews>
  <sheetFormatPr baseColWidth="10" defaultRowHeight="14.25" x14ac:dyDescent="0.2"/>
  <cols>
    <col min="1" max="1" width="11.5703125" style="1" bestFit="1" customWidth="1"/>
    <col min="2" max="2" width="24.28515625" style="1" customWidth="1"/>
    <col min="3" max="3" width="11.42578125" style="1"/>
    <col min="4" max="4" width="26.140625" style="1" customWidth="1"/>
    <col min="5" max="5" width="11.5703125" style="1" bestFit="1" customWidth="1"/>
    <col min="6" max="6" width="13.42578125" style="1" customWidth="1"/>
    <col min="7" max="7" width="14.85546875" style="1" customWidth="1"/>
    <col min="8" max="9" width="11.5703125" style="1" bestFit="1" customWidth="1"/>
    <col min="10" max="10" width="11.7109375" style="1" customWidth="1"/>
    <col min="11" max="11" width="26.7109375" style="1" customWidth="1"/>
    <col min="12" max="12" width="29.42578125" style="1" customWidth="1"/>
    <col min="13" max="13" width="11.140625" style="1" customWidth="1"/>
    <col min="14" max="14" width="11.7109375" style="1" customWidth="1"/>
    <col min="15" max="15" width="8.28515625" style="1" customWidth="1"/>
    <col min="16" max="16" width="9" style="1" customWidth="1"/>
    <col min="17" max="17" width="9.42578125" style="1" customWidth="1"/>
    <col min="18" max="16384" width="11.42578125" style="1"/>
  </cols>
  <sheetData>
    <row r="3" spans="1:17" ht="45" x14ac:dyDescent="0.2">
      <c r="A3" s="79" t="s">
        <v>115</v>
      </c>
      <c r="B3" s="79" t="s">
        <v>135</v>
      </c>
      <c r="C3" s="79" t="s">
        <v>55</v>
      </c>
      <c r="D3" s="79" t="s">
        <v>32</v>
      </c>
      <c r="E3" s="79" t="s">
        <v>116</v>
      </c>
      <c r="F3" s="79" t="s">
        <v>117</v>
      </c>
      <c r="G3" s="79" t="s">
        <v>118</v>
      </c>
      <c r="H3" s="79" t="s">
        <v>119</v>
      </c>
      <c r="I3" s="79" t="s">
        <v>120</v>
      </c>
      <c r="J3" s="25" t="s">
        <v>121</v>
      </c>
      <c r="K3" s="25" t="s">
        <v>122</v>
      </c>
      <c r="L3" s="25" t="s">
        <v>123</v>
      </c>
      <c r="M3" s="80">
        <v>2020</v>
      </c>
      <c r="N3" s="80">
        <v>2021</v>
      </c>
      <c r="O3" s="80">
        <v>2022</v>
      </c>
      <c r="P3" s="80">
        <v>2023</v>
      </c>
      <c r="Q3" s="80">
        <v>2024</v>
      </c>
    </row>
    <row r="4" spans="1:17" ht="128.25" x14ac:dyDescent="0.2">
      <c r="A4" s="81">
        <v>54</v>
      </c>
      <c r="B4" s="82" t="s">
        <v>124</v>
      </c>
      <c r="C4" s="83" t="s">
        <v>125</v>
      </c>
      <c r="D4" s="83" t="s">
        <v>126</v>
      </c>
      <c r="E4" s="83">
        <v>36</v>
      </c>
      <c r="F4" s="83">
        <v>0</v>
      </c>
      <c r="G4" s="83">
        <v>0</v>
      </c>
      <c r="H4" s="83">
        <v>64</v>
      </c>
      <c r="I4" s="83"/>
      <c r="J4" s="84">
        <v>279</v>
      </c>
      <c r="K4" s="85" t="s">
        <v>127</v>
      </c>
      <c r="L4" s="85" t="s">
        <v>128</v>
      </c>
      <c r="M4" s="86">
        <v>36</v>
      </c>
      <c r="N4" s="86">
        <v>20</v>
      </c>
      <c r="O4" s="86">
        <v>31.8</v>
      </c>
      <c r="P4" s="86">
        <v>12.2</v>
      </c>
      <c r="Q4" s="86">
        <v>0</v>
      </c>
    </row>
    <row r="5" spans="1:17" ht="42.75" x14ac:dyDescent="0.2">
      <c r="A5" s="81"/>
      <c r="B5" s="87"/>
      <c r="C5" s="83" t="s">
        <v>129</v>
      </c>
      <c r="D5" s="83" t="s">
        <v>130</v>
      </c>
      <c r="E5" s="83">
        <v>19.18</v>
      </c>
      <c r="F5" s="83">
        <v>80.819999999999993</v>
      </c>
      <c r="G5" s="83"/>
      <c r="H5" s="83"/>
      <c r="I5" s="83"/>
      <c r="J5" s="84">
        <v>280</v>
      </c>
      <c r="K5" s="85" t="s">
        <v>131</v>
      </c>
      <c r="L5" s="85" t="s">
        <v>132</v>
      </c>
      <c r="M5" s="86">
        <v>19.18</v>
      </c>
      <c r="N5" s="86">
        <v>36.92</v>
      </c>
      <c r="O5" s="86">
        <v>43.9</v>
      </c>
      <c r="P5" s="86">
        <v>0</v>
      </c>
      <c r="Q5" s="86">
        <v>0</v>
      </c>
    </row>
    <row r="6" spans="1:17" ht="99.75" x14ac:dyDescent="0.2">
      <c r="A6" s="81"/>
      <c r="B6" s="88"/>
      <c r="C6" s="83"/>
      <c r="D6" s="83"/>
      <c r="E6" s="83"/>
      <c r="F6" s="83"/>
      <c r="G6" s="83"/>
      <c r="H6" s="83"/>
      <c r="I6" s="83"/>
      <c r="J6" s="84">
        <v>281</v>
      </c>
      <c r="K6" s="85" t="s">
        <v>133</v>
      </c>
      <c r="L6" s="85" t="s">
        <v>134</v>
      </c>
      <c r="M6" s="86">
        <v>20</v>
      </c>
      <c r="N6" s="86">
        <v>62.4</v>
      </c>
      <c r="O6" s="86">
        <v>17.600000000000001</v>
      </c>
      <c r="P6" s="86">
        <v>0</v>
      </c>
      <c r="Q6" s="86">
        <v>0</v>
      </c>
    </row>
    <row r="9" spans="1:17" ht="15" x14ac:dyDescent="0.25">
      <c r="A9" s="58" t="s">
        <v>136</v>
      </c>
    </row>
    <row r="13" spans="1:17" ht="39" customHeight="1" x14ac:dyDescent="0.2">
      <c r="E13" s="33" t="s">
        <v>25</v>
      </c>
      <c r="F13" s="34" t="s">
        <v>29</v>
      </c>
      <c r="G13" s="34" t="s">
        <v>26</v>
      </c>
      <c r="H13" s="34" t="s">
        <v>27</v>
      </c>
      <c r="I13" s="34" t="s">
        <v>28</v>
      </c>
    </row>
    <row r="14" spans="1:17" x14ac:dyDescent="0.2">
      <c r="E14" s="29">
        <v>2020</v>
      </c>
      <c r="F14" s="54">
        <v>36</v>
      </c>
      <c r="G14" s="54">
        <v>36</v>
      </c>
      <c r="H14" s="54">
        <v>33.799999999999997</v>
      </c>
      <c r="I14" s="31">
        <v>0.93889999999999996</v>
      </c>
    </row>
    <row r="15" spans="1:17" x14ac:dyDescent="0.2">
      <c r="E15" s="29">
        <v>2021</v>
      </c>
      <c r="F15" s="30">
        <v>20</v>
      </c>
      <c r="G15" s="30">
        <v>56</v>
      </c>
      <c r="H15" s="30">
        <v>51.7</v>
      </c>
      <c r="I15" s="31">
        <v>0.92320000000000002</v>
      </c>
    </row>
    <row r="16" spans="1:17" x14ac:dyDescent="0.2">
      <c r="E16" s="29">
        <v>2022</v>
      </c>
      <c r="F16" s="54">
        <v>31.8</v>
      </c>
      <c r="G16" s="54">
        <v>87.8</v>
      </c>
      <c r="H16" s="30">
        <v>55.15</v>
      </c>
      <c r="I16" s="31">
        <v>0.62809999999999999</v>
      </c>
    </row>
    <row r="17" spans="1:14" x14ac:dyDescent="0.2">
      <c r="E17" s="29">
        <v>2023</v>
      </c>
      <c r="F17" s="54">
        <v>12.2</v>
      </c>
      <c r="G17" s="54">
        <v>90</v>
      </c>
      <c r="H17" s="54">
        <v>55.35</v>
      </c>
      <c r="I17" s="31">
        <v>0.61499999999999999</v>
      </c>
    </row>
    <row r="18" spans="1:14" x14ac:dyDescent="0.2">
      <c r="E18" s="29">
        <v>2024</v>
      </c>
      <c r="F18" s="55">
        <v>0</v>
      </c>
      <c r="G18" s="54">
        <v>100</v>
      </c>
      <c r="H18" s="54">
        <v>55.35</v>
      </c>
      <c r="I18" s="31">
        <v>0.55349999999999999</v>
      </c>
    </row>
    <row r="19" spans="1:14" x14ac:dyDescent="0.2">
      <c r="E19" s="28" t="s">
        <v>21</v>
      </c>
      <c r="F19" s="77">
        <v>100</v>
      </c>
      <c r="G19" s="54">
        <v>100</v>
      </c>
      <c r="H19" s="54">
        <v>55.35</v>
      </c>
      <c r="I19" s="31">
        <v>0.55349999999999999</v>
      </c>
    </row>
    <row r="20" spans="1:14" x14ac:dyDescent="0.2">
      <c r="E20" s="1" t="s">
        <v>137</v>
      </c>
    </row>
    <row r="22" spans="1:14" ht="152.25" customHeight="1" x14ac:dyDescent="0.2">
      <c r="A22" s="60" t="s">
        <v>138</v>
      </c>
      <c r="B22" s="60"/>
      <c r="C22" s="60"/>
      <c r="D22" s="60"/>
      <c r="E22" s="60"/>
      <c r="F22" s="60"/>
      <c r="G22" s="60"/>
      <c r="H22" s="60"/>
      <c r="I22" s="60"/>
      <c r="J22" s="60"/>
      <c r="K22" s="60"/>
      <c r="L22" s="60"/>
      <c r="M22" s="60"/>
      <c r="N22" s="60"/>
    </row>
    <row r="24" spans="1:14" ht="15" x14ac:dyDescent="0.25">
      <c r="A24" s="58" t="s">
        <v>139</v>
      </c>
    </row>
    <row r="27" spans="1:14" ht="42.75" x14ac:dyDescent="0.2">
      <c r="E27" s="33" t="s">
        <v>25</v>
      </c>
      <c r="F27" s="34" t="s">
        <v>29</v>
      </c>
      <c r="G27" s="34" t="s">
        <v>26</v>
      </c>
      <c r="H27" s="34" t="s">
        <v>27</v>
      </c>
      <c r="I27" s="34" t="s">
        <v>28</v>
      </c>
    </row>
    <row r="28" spans="1:14" x14ac:dyDescent="0.2">
      <c r="E28" s="29">
        <v>2020</v>
      </c>
      <c r="F28" s="54">
        <v>19.18</v>
      </c>
      <c r="G28" s="54">
        <v>19.18</v>
      </c>
      <c r="H28" s="54">
        <v>21.1</v>
      </c>
      <c r="I28" s="31">
        <v>1.1001000000000001</v>
      </c>
    </row>
    <row r="29" spans="1:14" x14ac:dyDescent="0.2">
      <c r="E29" s="29">
        <v>2021</v>
      </c>
      <c r="F29" s="30">
        <v>36.92</v>
      </c>
      <c r="G29" s="30">
        <v>56.1</v>
      </c>
      <c r="H29" s="30">
        <v>48.55</v>
      </c>
      <c r="I29" s="31">
        <v>0.86539999999999995</v>
      </c>
    </row>
    <row r="30" spans="1:14" x14ac:dyDescent="0.2">
      <c r="E30" s="29">
        <v>2022</v>
      </c>
      <c r="F30" s="54">
        <v>43.9</v>
      </c>
      <c r="G30" s="54">
        <v>100</v>
      </c>
      <c r="H30" s="30">
        <v>76.23</v>
      </c>
      <c r="I30" s="31">
        <v>0.76229999999999998</v>
      </c>
    </row>
    <row r="31" spans="1:14" x14ac:dyDescent="0.2">
      <c r="E31" s="29">
        <v>2023</v>
      </c>
      <c r="F31" s="54">
        <v>0</v>
      </c>
      <c r="G31" s="54">
        <v>100</v>
      </c>
      <c r="H31" s="54">
        <v>83.12</v>
      </c>
      <c r="I31" s="31">
        <v>0.83120000000000005</v>
      </c>
    </row>
    <row r="32" spans="1:14" x14ac:dyDescent="0.2">
      <c r="E32" s="29">
        <v>2024</v>
      </c>
      <c r="F32" s="55">
        <v>0</v>
      </c>
      <c r="G32" s="54">
        <v>100</v>
      </c>
      <c r="H32" s="54">
        <v>83.99</v>
      </c>
      <c r="I32" s="31">
        <v>0.83989999999999998</v>
      </c>
    </row>
    <row r="33" spans="1:14" x14ac:dyDescent="0.2">
      <c r="E33" s="28" t="s">
        <v>21</v>
      </c>
      <c r="F33" s="77">
        <v>100</v>
      </c>
      <c r="G33" s="54">
        <v>100</v>
      </c>
      <c r="H33" s="54"/>
      <c r="I33" s="31">
        <v>0.83989999999999998</v>
      </c>
    </row>
    <row r="34" spans="1:14" x14ac:dyDescent="0.2">
      <c r="E34" s="1" t="s">
        <v>137</v>
      </c>
    </row>
    <row r="36" spans="1:14" ht="190.5" customHeight="1" x14ac:dyDescent="0.2">
      <c r="A36" s="60" t="s">
        <v>145</v>
      </c>
      <c r="B36" s="60"/>
      <c r="C36" s="60"/>
      <c r="D36" s="60"/>
      <c r="E36" s="60"/>
      <c r="F36" s="60"/>
      <c r="G36" s="60"/>
      <c r="H36" s="60"/>
      <c r="I36" s="60"/>
      <c r="J36" s="60"/>
      <c r="K36" s="60"/>
      <c r="L36" s="60"/>
      <c r="M36" s="60"/>
      <c r="N36" s="60"/>
    </row>
    <row r="39" spans="1:14" ht="15" x14ac:dyDescent="0.25">
      <c r="A39" s="58" t="s">
        <v>140</v>
      </c>
    </row>
    <row r="42" spans="1:14" ht="42.75" x14ac:dyDescent="0.2">
      <c r="E42" s="33" t="s">
        <v>25</v>
      </c>
      <c r="F42" s="34" t="s">
        <v>29</v>
      </c>
      <c r="G42" s="34" t="s">
        <v>26</v>
      </c>
      <c r="H42" s="34" t="s">
        <v>27</v>
      </c>
      <c r="I42" s="34" t="s">
        <v>28</v>
      </c>
    </row>
    <row r="43" spans="1:14" x14ac:dyDescent="0.2">
      <c r="E43" s="29">
        <v>2020</v>
      </c>
      <c r="F43" s="54">
        <v>20</v>
      </c>
      <c r="G43" s="54">
        <v>20</v>
      </c>
      <c r="H43" s="54">
        <v>42.98</v>
      </c>
      <c r="I43" s="31">
        <v>2.149</v>
      </c>
    </row>
    <row r="44" spans="1:14" x14ac:dyDescent="0.2">
      <c r="E44" s="29">
        <v>2021</v>
      </c>
      <c r="F44" s="30">
        <v>62.4</v>
      </c>
      <c r="G44" s="30">
        <v>82.4</v>
      </c>
      <c r="H44" s="54">
        <v>100</v>
      </c>
      <c r="I44" s="31">
        <v>1.2136</v>
      </c>
    </row>
    <row r="45" spans="1:14" x14ac:dyDescent="0.2">
      <c r="E45" s="29">
        <v>2022</v>
      </c>
      <c r="F45" s="54">
        <v>17.600000000000001</v>
      </c>
      <c r="G45" s="54">
        <v>100</v>
      </c>
      <c r="H45" s="54">
        <v>100</v>
      </c>
      <c r="I45" s="31">
        <v>1</v>
      </c>
    </row>
    <row r="46" spans="1:14" x14ac:dyDescent="0.2">
      <c r="E46" s="29">
        <v>2023</v>
      </c>
      <c r="F46" s="54">
        <v>0</v>
      </c>
      <c r="G46" s="54">
        <v>100</v>
      </c>
      <c r="H46" s="54">
        <v>100</v>
      </c>
      <c r="I46" s="31">
        <v>1</v>
      </c>
    </row>
    <row r="47" spans="1:14" x14ac:dyDescent="0.2">
      <c r="E47" s="29">
        <v>2024</v>
      </c>
      <c r="F47" s="55">
        <v>0</v>
      </c>
      <c r="G47" s="54">
        <v>100</v>
      </c>
      <c r="H47" s="54">
        <v>100</v>
      </c>
      <c r="I47" s="31">
        <v>1</v>
      </c>
    </row>
    <row r="48" spans="1:14" x14ac:dyDescent="0.2">
      <c r="E48" s="28" t="s">
        <v>21</v>
      </c>
      <c r="F48" s="77">
        <v>100</v>
      </c>
      <c r="G48" s="54">
        <v>100</v>
      </c>
      <c r="H48" s="54">
        <v>100</v>
      </c>
      <c r="I48" s="31">
        <v>1</v>
      </c>
    </row>
    <row r="49" spans="1:14" x14ac:dyDescent="0.2">
      <c r="E49" s="1" t="s">
        <v>137</v>
      </c>
    </row>
    <row r="51" spans="1:14" ht="147" customHeight="1" x14ac:dyDescent="0.2">
      <c r="A51" s="60" t="s">
        <v>141</v>
      </c>
      <c r="B51" s="60"/>
      <c r="C51" s="60"/>
      <c r="D51" s="60"/>
      <c r="E51" s="60"/>
      <c r="F51" s="60"/>
      <c r="G51" s="60"/>
      <c r="H51" s="60"/>
      <c r="I51" s="60"/>
      <c r="J51" s="60"/>
      <c r="K51" s="60"/>
      <c r="L51" s="60"/>
      <c r="M51" s="60"/>
      <c r="N51" s="60"/>
    </row>
  </sheetData>
  <mergeCells count="5">
    <mergeCell ref="A4:A6"/>
    <mergeCell ref="B4:B6"/>
    <mergeCell ref="A22:N22"/>
    <mergeCell ref="A36:N36"/>
    <mergeCell ref="A51:N5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Macroproyecto 54 BP 2008-2012</vt:lpstr>
      <vt:lpstr>Macroproyecto 54 BH 2012-2016</vt:lpstr>
      <vt:lpstr>Macroproyecto 54 BMPT 2016-2020</vt:lpstr>
      <vt:lpstr>Macroproy 54 UNCSAB 2020-2024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 Hoyos Mariño</dc:creator>
  <cp:lastModifiedBy>Ana Maria Hoyos Mariño</cp:lastModifiedBy>
  <dcterms:created xsi:type="dcterms:W3CDTF">2025-05-14T15:33:18Z</dcterms:created>
  <dcterms:modified xsi:type="dcterms:W3CDTF">2025-05-15T14:36:55Z</dcterms:modified>
</cp:coreProperties>
</file>